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LO_xls_RO\"/>
    </mc:Choice>
  </mc:AlternateContent>
  <xr:revisionPtr revIDLastSave="0" documentId="13_ncr:1_{4F9F7EE8-50C7-4B72-8335-2CA90C0C1FE6}" xr6:coauthVersionLast="40" xr6:coauthVersionMax="45" xr10:uidLastSave="{00000000-0000-0000-0000-000000000000}"/>
  <bookViews>
    <workbookView xWindow="-120" yWindow="-120" windowWidth="20730" windowHeight="11160" tabRatio="936" firstSheet="5" activeTab="12" xr2:uid="{00000000-000D-0000-FFFF-FFFF00000000}"/>
  </bookViews>
  <sheets>
    <sheet name="3. Volum vânzări" sheetId="1" r:id="rId1"/>
    <sheet name="4.2 Cost personal" sheetId="2" r:id="rId2"/>
    <sheet name="6.1 Cost unitate" sheetId="3" r:id="rId3"/>
    <sheet name="6.2 Costunitateretaileri" sheetId="4" r:id="rId4"/>
    <sheet name="6.3 Costuri fixe" sheetId="5" r:id="rId5"/>
    <sheet name="6.4 Amortizare" sheetId="6" r:id="rId6"/>
    <sheet name="6.5 Total costvariabil" sheetId="7" r:id="rId7"/>
    <sheet name="6.6 Achiziții lunare" sheetId="8" r:id="rId8"/>
    <sheet name="7.1 Plan vânzări" sheetId="9" r:id="rId9"/>
    <sheet name="7.2 Plan costuri" sheetId="10" r:id="rId10"/>
    <sheet name="7.3 Plan profit" sheetId="11" r:id="rId11"/>
    <sheet name="7.4 Cashflow plan" sheetId="12" r:id="rId12"/>
    <sheet name="8. Start-up capital" sheetId="13" r:id="rId13"/>
  </sheets>
  <calcPr calcId="191029"/>
</workbook>
</file>

<file path=xl/calcChain.xml><?xml version="1.0" encoding="utf-8"?>
<calcChain xmlns="http://schemas.openxmlformats.org/spreadsheetml/2006/main">
  <c r="N11" i="11" l="1"/>
  <c r="O42" i="12" l="1"/>
  <c r="O35" i="12"/>
  <c r="O34" i="12"/>
  <c r="O33" i="12"/>
  <c r="O32" i="12"/>
  <c r="L31" i="12"/>
  <c r="L29" i="12" s="1"/>
  <c r="K31" i="12"/>
  <c r="O30" i="12" s="1"/>
  <c r="J31" i="12"/>
  <c r="M29" i="12"/>
  <c r="I29" i="12"/>
  <c r="H29" i="12"/>
  <c r="G29" i="12"/>
  <c r="F29" i="12"/>
  <c r="E29" i="12"/>
  <c r="D29" i="12"/>
  <c r="C29" i="12"/>
  <c r="N25" i="12"/>
  <c r="M25" i="12"/>
  <c r="L25" i="12"/>
  <c r="K25" i="12"/>
  <c r="J25" i="12"/>
  <c r="I25" i="12"/>
  <c r="I37" i="12" s="1"/>
  <c r="H25" i="12"/>
  <c r="G25" i="12"/>
  <c r="G37" i="12" s="1"/>
  <c r="F25" i="12"/>
  <c r="E25" i="12"/>
  <c r="E37" i="12" s="1"/>
  <c r="D25" i="12"/>
  <c r="N23" i="12"/>
  <c r="M23" i="12"/>
  <c r="L23" i="12"/>
  <c r="K23" i="12"/>
  <c r="J23" i="12"/>
  <c r="I23" i="12"/>
  <c r="H23" i="12"/>
  <c r="G23" i="12"/>
  <c r="F23" i="12"/>
  <c r="O21" i="12"/>
  <c r="O20" i="12"/>
  <c r="E23" i="12"/>
  <c r="M12" i="12"/>
  <c r="L12" i="12"/>
  <c r="K12" i="12"/>
  <c r="I12" i="12"/>
  <c r="H12" i="12"/>
  <c r="G12" i="12"/>
  <c r="E12" i="12"/>
  <c r="D12" i="12"/>
  <c r="N12" i="12"/>
  <c r="J12" i="12"/>
  <c r="F12" i="12"/>
  <c r="O9" i="12"/>
  <c r="O4" i="12"/>
  <c r="C9" i="11"/>
  <c r="D9" i="11"/>
  <c r="E9" i="11"/>
  <c r="F9" i="11"/>
  <c r="G9" i="11"/>
  <c r="H9" i="11"/>
  <c r="I9" i="11"/>
  <c r="J9" i="11"/>
  <c r="K9" i="11"/>
  <c r="L9" i="11"/>
  <c r="M9" i="11"/>
  <c r="B9" i="11"/>
  <c r="N8" i="11"/>
  <c r="N9" i="11" l="1"/>
  <c r="M37" i="12"/>
  <c r="D37" i="12"/>
  <c r="F37" i="12"/>
  <c r="H37" i="12"/>
  <c r="K29" i="12"/>
  <c r="K37" i="12" s="1"/>
  <c r="O7" i="12"/>
  <c r="O8" i="12"/>
  <c r="O13" i="12"/>
  <c r="O18" i="12"/>
  <c r="O26" i="12"/>
  <c r="O10" i="12"/>
  <c r="L37" i="12"/>
  <c r="C12" i="12"/>
  <c r="D23" i="12"/>
  <c r="J29" i="12"/>
  <c r="J37" i="12" l="1"/>
  <c r="O28" i="12"/>
  <c r="O11" i="12"/>
  <c r="O36" i="12"/>
  <c r="O22" i="12"/>
  <c r="O15" i="12" l="1"/>
  <c r="O12" i="12" s="1"/>
  <c r="N13" i="11"/>
  <c r="O39" i="12" l="1"/>
  <c r="O41" i="12" l="1"/>
  <c r="B21" i="6" l="1"/>
  <c r="C19" i="12" s="1"/>
  <c r="C7" i="8"/>
  <c r="C6" i="8"/>
  <c r="C5" i="8"/>
  <c r="C4" i="8"/>
  <c r="C23" i="12" l="1"/>
  <c r="O19" i="12"/>
  <c r="O23" i="12" s="1"/>
  <c r="B6" i="13"/>
  <c r="C45" i="9"/>
  <c r="C47" i="9" s="1"/>
  <c r="D45" i="9"/>
  <c r="E45" i="9"/>
  <c r="F45" i="9"/>
  <c r="G45" i="9"/>
  <c r="G47" i="9" s="1"/>
  <c r="H45" i="9"/>
  <c r="I45" i="9"/>
  <c r="I47" i="9" s="1"/>
  <c r="J45" i="9"/>
  <c r="J47" i="9" s="1"/>
  <c r="K45" i="9"/>
  <c r="K47" i="9" s="1"/>
  <c r="L45" i="9"/>
  <c r="M45" i="9"/>
  <c r="B45" i="9"/>
  <c r="B47" i="9" s="1"/>
  <c r="C41" i="9"/>
  <c r="C43" i="9" s="1"/>
  <c r="D41" i="9"/>
  <c r="E41" i="9"/>
  <c r="F41" i="9"/>
  <c r="F43" i="9" s="1"/>
  <c r="G41" i="9"/>
  <c r="G43" i="9" s="1"/>
  <c r="H41" i="9"/>
  <c r="I41" i="9"/>
  <c r="J41" i="9"/>
  <c r="J43" i="9" s="1"/>
  <c r="K41" i="9"/>
  <c r="K43" i="9" s="1"/>
  <c r="L41" i="9"/>
  <c r="M41" i="9"/>
  <c r="M43" i="9" s="1"/>
  <c r="B41" i="9"/>
  <c r="B43" i="9" s="1"/>
  <c r="C34" i="9"/>
  <c r="C36" i="9" s="1"/>
  <c r="D34" i="9"/>
  <c r="E34" i="9"/>
  <c r="F34" i="9"/>
  <c r="G34" i="9"/>
  <c r="G36" i="9" s="1"/>
  <c r="H34" i="9"/>
  <c r="I34" i="9"/>
  <c r="J34" i="9"/>
  <c r="J36" i="9" s="1"/>
  <c r="K34" i="9"/>
  <c r="K36" i="9" s="1"/>
  <c r="L34" i="9"/>
  <c r="M34" i="9"/>
  <c r="M36" i="9" s="1"/>
  <c r="B34" i="9"/>
  <c r="B36" i="9" s="1"/>
  <c r="C30" i="9"/>
  <c r="C32" i="9" s="1"/>
  <c r="D30" i="9"/>
  <c r="E30" i="9"/>
  <c r="F30" i="9"/>
  <c r="F32" i="9" s="1"/>
  <c r="G30" i="9"/>
  <c r="G32" i="9" s="1"/>
  <c r="H30" i="9"/>
  <c r="I30" i="9"/>
  <c r="I32" i="9" s="1"/>
  <c r="J30" i="9"/>
  <c r="J32" i="9" s="1"/>
  <c r="K30" i="9"/>
  <c r="K32" i="9" s="1"/>
  <c r="L30" i="9"/>
  <c r="M30" i="9"/>
  <c r="B30" i="9"/>
  <c r="B32" i="9" s="1"/>
  <c r="L47" i="9"/>
  <c r="H47" i="9"/>
  <c r="F47" i="9"/>
  <c r="D47" i="9"/>
  <c r="M47" i="9"/>
  <c r="E47" i="9"/>
  <c r="L43" i="9"/>
  <c r="H43" i="9"/>
  <c r="D43" i="9"/>
  <c r="I43" i="9"/>
  <c r="E43" i="9"/>
  <c r="L36" i="9"/>
  <c r="H36" i="9"/>
  <c r="F36" i="9"/>
  <c r="D36" i="9"/>
  <c r="I36" i="9"/>
  <c r="E36" i="9"/>
  <c r="L32" i="9"/>
  <c r="H32" i="9"/>
  <c r="D32" i="9"/>
  <c r="M32" i="9"/>
  <c r="E32" i="9"/>
  <c r="C23" i="9"/>
  <c r="D23" i="9"/>
  <c r="E23" i="9"/>
  <c r="F23" i="9"/>
  <c r="G23" i="9"/>
  <c r="H23" i="9"/>
  <c r="I23" i="9"/>
  <c r="J23" i="9"/>
  <c r="K23" i="9"/>
  <c r="L23" i="9"/>
  <c r="M23" i="9"/>
  <c r="B23" i="9"/>
  <c r="C19" i="9"/>
  <c r="D19" i="9"/>
  <c r="E19" i="9"/>
  <c r="F19" i="9"/>
  <c r="G19" i="9"/>
  <c r="H19" i="9"/>
  <c r="I19" i="9"/>
  <c r="J19" i="9"/>
  <c r="K19" i="9"/>
  <c r="L19" i="9"/>
  <c r="M19" i="9"/>
  <c r="B19" i="9"/>
  <c r="C12" i="9"/>
  <c r="D12" i="9"/>
  <c r="E12" i="9"/>
  <c r="F12" i="9"/>
  <c r="G12" i="9"/>
  <c r="H12" i="9"/>
  <c r="I12" i="9"/>
  <c r="J12" i="9"/>
  <c r="K12" i="9"/>
  <c r="L12" i="9"/>
  <c r="M12" i="9"/>
  <c r="B12" i="9"/>
  <c r="C8" i="9"/>
  <c r="D8" i="9"/>
  <c r="E8" i="9"/>
  <c r="F8" i="9"/>
  <c r="G8" i="9"/>
  <c r="H8" i="9"/>
  <c r="I8" i="9"/>
  <c r="J8" i="9"/>
  <c r="K8" i="9"/>
  <c r="L8" i="9"/>
  <c r="M8" i="9"/>
  <c r="B8" i="9"/>
  <c r="D95" i="3"/>
  <c r="D94" i="3"/>
  <c r="D93" i="3"/>
  <c r="D92" i="3"/>
  <c r="D91" i="3"/>
  <c r="D90" i="3"/>
  <c r="D89" i="3"/>
  <c r="D88" i="3"/>
  <c r="D87" i="3"/>
  <c r="D69" i="3"/>
  <c r="D68" i="3"/>
  <c r="D67" i="3"/>
  <c r="D66" i="3"/>
  <c r="D65" i="3"/>
  <c r="D64" i="3"/>
  <c r="D63" i="3"/>
  <c r="D62" i="3"/>
  <c r="D61" i="3"/>
  <c r="D43" i="3"/>
  <c r="D42" i="3"/>
  <c r="D41" i="3"/>
  <c r="D40" i="3"/>
  <c r="D39" i="3"/>
  <c r="D38" i="3"/>
  <c r="D37" i="3"/>
  <c r="D36" i="3"/>
  <c r="D35" i="3"/>
  <c r="D17" i="2"/>
  <c r="N29" i="1"/>
  <c r="N45" i="9" s="1"/>
  <c r="N30" i="1"/>
  <c r="N28" i="1"/>
  <c r="N41" i="9" s="1"/>
  <c r="N22" i="1"/>
  <c r="N34" i="9" s="1"/>
  <c r="N23" i="1"/>
  <c r="N21" i="1"/>
  <c r="N30" i="9" s="1"/>
  <c r="N15" i="1"/>
  <c r="N23" i="9" s="1"/>
  <c r="N16" i="1"/>
  <c r="N14" i="1"/>
  <c r="N19" i="9" s="1"/>
  <c r="N9" i="1"/>
  <c r="N8" i="1"/>
  <c r="N12" i="9" s="1"/>
  <c r="N7" i="1"/>
  <c r="N8" i="9" s="1"/>
  <c r="E71" i="3" l="1"/>
  <c r="B6" i="7" s="1"/>
  <c r="E45" i="3"/>
  <c r="B5" i="7" s="1"/>
  <c r="D20" i="10"/>
  <c r="H20" i="10"/>
  <c r="L20" i="10"/>
  <c r="C20" i="10"/>
  <c r="E20" i="10"/>
  <c r="I20" i="10"/>
  <c r="M20" i="10"/>
  <c r="K20" i="10"/>
  <c r="F20" i="10"/>
  <c r="J20" i="10"/>
  <c r="B20" i="10"/>
  <c r="G20" i="10"/>
  <c r="C14" i="10"/>
  <c r="G14" i="10"/>
  <c r="K14" i="10"/>
  <c r="B14" i="10"/>
  <c r="D14" i="10"/>
  <c r="H14" i="10"/>
  <c r="L14" i="10"/>
  <c r="J14" i="10"/>
  <c r="E14" i="10"/>
  <c r="I14" i="10"/>
  <c r="M14" i="10"/>
  <c r="F14" i="10"/>
  <c r="E97" i="3"/>
  <c r="B7" i="7" s="1"/>
  <c r="N43" i="9"/>
  <c r="N36" i="9"/>
  <c r="N32" i="9"/>
  <c r="N47" i="9"/>
  <c r="D8" i="13"/>
  <c r="B8" i="13"/>
  <c r="C20" i="5"/>
  <c r="C30" i="10" s="1"/>
  <c r="C10" i="11" s="1"/>
  <c r="D20" i="5"/>
  <c r="D30" i="10" s="1"/>
  <c r="D10" i="11" s="1"/>
  <c r="E20" i="5"/>
  <c r="E30" i="10" s="1"/>
  <c r="E10" i="11" s="1"/>
  <c r="F20" i="5"/>
  <c r="G20" i="5"/>
  <c r="G30" i="10" s="1"/>
  <c r="G10" i="11" s="1"/>
  <c r="H20" i="5"/>
  <c r="H30" i="10" s="1"/>
  <c r="H10" i="11" s="1"/>
  <c r="I20" i="5"/>
  <c r="I30" i="10" s="1"/>
  <c r="I10" i="11" s="1"/>
  <c r="J20" i="5"/>
  <c r="K20" i="5"/>
  <c r="K30" i="10" s="1"/>
  <c r="K10" i="11" s="1"/>
  <c r="L20" i="5"/>
  <c r="L30" i="10" s="1"/>
  <c r="L10" i="11" s="1"/>
  <c r="M20" i="5"/>
  <c r="M30" i="10" s="1"/>
  <c r="M10" i="11" s="1"/>
  <c r="N20" i="5"/>
  <c r="G25" i="9"/>
  <c r="E14" i="9"/>
  <c r="I10" i="9"/>
  <c r="D8" i="8"/>
  <c r="D9" i="8"/>
  <c r="D10" i="8"/>
  <c r="D11" i="8"/>
  <c r="D12" i="8"/>
  <c r="D13" i="8"/>
  <c r="D14" i="8"/>
  <c r="D15" i="8"/>
  <c r="D16" i="8"/>
  <c r="D17" i="8"/>
  <c r="D18" i="8"/>
  <c r="D19" i="8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4" i="6"/>
  <c r="D21" i="6" s="1"/>
  <c r="D23" i="6" s="1"/>
  <c r="B9" i="5" s="1"/>
  <c r="D10" i="3"/>
  <c r="D11" i="3"/>
  <c r="D12" i="3"/>
  <c r="D13" i="3"/>
  <c r="D14" i="3"/>
  <c r="D15" i="3"/>
  <c r="D16" i="3"/>
  <c r="D17" i="3"/>
  <c r="D9" i="3"/>
  <c r="E5" i="2"/>
  <c r="E6" i="2"/>
  <c r="E7" i="2"/>
  <c r="E8" i="2"/>
  <c r="E9" i="2"/>
  <c r="E10" i="2"/>
  <c r="E11" i="2"/>
  <c r="E12" i="2"/>
  <c r="E13" i="2"/>
  <c r="E14" i="2"/>
  <c r="E4" i="2"/>
  <c r="C17" i="2"/>
  <c r="B10" i="1"/>
  <c r="N31" i="1"/>
  <c r="N25" i="10" s="1"/>
  <c r="M31" i="1"/>
  <c r="L31" i="1"/>
  <c r="K31" i="1"/>
  <c r="J31" i="1"/>
  <c r="I31" i="1"/>
  <c r="H31" i="1"/>
  <c r="G31" i="1"/>
  <c r="F31" i="1"/>
  <c r="E31" i="1"/>
  <c r="D31" i="1"/>
  <c r="C31" i="1"/>
  <c r="B31" i="1"/>
  <c r="N24" i="1"/>
  <c r="N19" i="10" s="1"/>
  <c r="M24" i="1"/>
  <c r="L24" i="1"/>
  <c r="K24" i="1"/>
  <c r="J24" i="1"/>
  <c r="I24" i="1"/>
  <c r="H24" i="1"/>
  <c r="G24" i="1"/>
  <c r="F24" i="1"/>
  <c r="E24" i="1"/>
  <c r="D24" i="1"/>
  <c r="C24" i="1"/>
  <c r="B24" i="1"/>
  <c r="N17" i="1"/>
  <c r="N13" i="10" s="1"/>
  <c r="M17" i="1"/>
  <c r="L17" i="1"/>
  <c r="K17" i="1"/>
  <c r="J17" i="1"/>
  <c r="I17" i="1"/>
  <c r="H17" i="1"/>
  <c r="G17" i="1"/>
  <c r="F17" i="1"/>
  <c r="E17" i="1"/>
  <c r="E13" i="10" s="1"/>
  <c r="E15" i="10" s="1"/>
  <c r="D17" i="1"/>
  <c r="D13" i="10" s="1"/>
  <c r="C17" i="1"/>
  <c r="C13" i="10" s="1"/>
  <c r="B17" i="1"/>
  <c r="B13" i="10" s="1"/>
  <c r="B15" i="10" s="1"/>
  <c r="C10" i="1"/>
  <c r="D10" i="1"/>
  <c r="E10" i="1"/>
  <c r="F10" i="1"/>
  <c r="G10" i="1"/>
  <c r="H10" i="1"/>
  <c r="I10" i="1"/>
  <c r="I7" i="10" s="1"/>
  <c r="J10" i="1"/>
  <c r="K10" i="1"/>
  <c r="L10" i="1"/>
  <c r="M10" i="1"/>
  <c r="N10" i="1"/>
  <c r="N7" i="10" s="1"/>
  <c r="E19" i="3" l="1"/>
  <c r="B9" i="7" s="1"/>
  <c r="D9" i="7" s="1"/>
  <c r="C15" i="10"/>
  <c r="D15" i="10"/>
  <c r="D10" i="13"/>
  <c r="J14" i="9"/>
  <c r="J13" i="10"/>
  <c r="J15" i="10" s="1"/>
  <c r="E21" i="9"/>
  <c r="E19" i="10"/>
  <c r="E21" i="10" s="1"/>
  <c r="M21" i="9"/>
  <c r="M19" i="10"/>
  <c r="M21" i="10" s="1"/>
  <c r="J10" i="9"/>
  <c r="J7" i="10"/>
  <c r="F14" i="9"/>
  <c r="F13" i="10"/>
  <c r="F15" i="10" s="1"/>
  <c r="M10" i="9"/>
  <c r="M7" i="10"/>
  <c r="G14" i="9"/>
  <c r="G13" i="10"/>
  <c r="G15" i="10" s="1"/>
  <c r="B21" i="9"/>
  <c r="B19" i="10"/>
  <c r="B21" i="10" s="1"/>
  <c r="F21" i="9"/>
  <c r="F19" i="10"/>
  <c r="F21" i="10" s="1"/>
  <c r="J21" i="9"/>
  <c r="J19" i="10"/>
  <c r="J21" i="10" s="1"/>
  <c r="I25" i="9"/>
  <c r="I25" i="10"/>
  <c r="L10" i="9"/>
  <c r="L7" i="10"/>
  <c r="H10" i="9"/>
  <c r="H7" i="10"/>
  <c r="D10" i="9"/>
  <c r="D7" i="10"/>
  <c r="H14" i="9"/>
  <c r="H13" i="10"/>
  <c r="H15" i="10" s="1"/>
  <c r="L14" i="9"/>
  <c r="L13" i="10"/>
  <c r="L15" i="10" s="1"/>
  <c r="C21" i="9"/>
  <c r="C19" i="10"/>
  <c r="C21" i="10" s="1"/>
  <c r="G21" i="9"/>
  <c r="G19" i="10"/>
  <c r="G21" i="10" s="1"/>
  <c r="K21" i="9"/>
  <c r="K19" i="10"/>
  <c r="K21" i="10" s="1"/>
  <c r="J25" i="9"/>
  <c r="J25" i="10"/>
  <c r="F10" i="9"/>
  <c r="F7" i="10"/>
  <c r="I21" i="9"/>
  <c r="I19" i="10"/>
  <c r="I21" i="10" s="1"/>
  <c r="D25" i="9"/>
  <c r="D25" i="10"/>
  <c r="L25" i="9"/>
  <c r="L25" i="10"/>
  <c r="E10" i="9"/>
  <c r="E7" i="10"/>
  <c r="K14" i="9"/>
  <c r="K13" i="10"/>
  <c r="K15" i="10" s="1"/>
  <c r="M25" i="9"/>
  <c r="M25" i="10"/>
  <c r="K10" i="9"/>
  <c r="K7" i="10"/>
  <c r="G10" i="9"/>
  <c r="G7" i="10"/>
  <c r="C10" i="9"/>
  <c r="C7" i="10"/>
  <c r="I14" i="9"/>
  <c r="I13" i="10"/>
  <c r="I15" i="10" s="1"/>
  <c r="M14" i="9"/>
  <c r="M13" i="10"/>
  <c r="M15" i="10" s="1"/>
  <c r="D21" i="9"/>
  <c r="D19" i="10"/>
  <c r="D21" i="10" s="1"/>
  <c r="H21" i="9"/>
  <c r="H19" i="10"/>
  <c r="H21" i="10" s="1"/>
  <c r="L21" i="9"/>
  <c r="L19" i="10"/>
  <c r="L21" i="10" s="1"/>
  <c r="G34" i="1"/>
  <c r="G25" i="10"/>
  <c r="K25" i="9"/>
  <c r="K25" i="10"/>
  <c r="B10" i="9"/>
  <c r="B7" i="10"/>
  <c r="C26" i="10"/>
  <c r="G26" i="10"/>
  <c r="K26" i="10"/>
  <c r="F26" i="10"/>
  <c r="B26" i="10"/>
  <c r="D26" i="10"/>
  <c r="H26" i="10"/>
  <c r="L26" i="10"/>
  <c r="J26" i="10"/>
  <c r="E26" i="10"/>
  <c r="I26" i="10"/>
  <c r="M26" i="10"/>
  <c r="F25" i="9"/>
  <c r="F25" i="10"/>
  <c r="C25" i="9"/>
  <c r="C25" i="10"/>
  <c r="B25" i="9"/>
  <c r="B25" i="10"/>
  <c r="H25" i="9"/>
  <c r="H25" i="10"/>
  <c r="E25" i="9"/>
  <c r="E25" i="10"/>
  <c r="E27" i="10" s="1"/>
  <c r="O17" i="1"/>
  <c r="B5" i="8" s="1"/>
  <c r="F34" i="1"/>
  <c r="C34" i="1"/>
  <c r="C14" i="9"/>
  <c r="M34" i="1"/>
  <c r="I34" i="1"/>
  <c r="E34" i="1"/>
  <c r="E17" i="2"/>
  <c r="B8" i="5" s="1"/>
  <c r="B20" i="5" s="1"/>
  <c r="B18" i="7"/>
  <c r="D18" i="7" s="1"/>
  <c r="B10" i="7"/>
  <c r="D10" i="7" s="1"/>
  <c r="O24" i="1"/>
  <c r="B6" i="8" s="1"/>
  <c r="J34" i="1"/>
  <c r="B4" i="7"/>
  <c r="D34" i="1"/>
  <c r="D14" i="9"/>
  <c r="L34" i="1"/>
  <c r="H34" i="1"/>
  <c r="B17" i="7"/>
  <c r="D17" i="7" s="1"/>
  <c r="O31" i="1"/>
  <c r="B7" i="8" s="1"/>
  <c r="O10" i="1"/>
  <c r="B4" i="8" s="1"/>
  <c r="B34" i="1"/>
  <c r="B14" i="9"/>
  <c r="N34" i="1"/>
  <c r="O34" i="1" s="1"/>
  <c r="B11" i="7"/>
  <c r="D11" i="7" s="1"/>
  <c r="B15" i="7"/>
  <c r="D15" i="7" s="1"/>
  <c r="B19" i="7"/>
  <c r="D19" i="7" s="1"/>
  <c r="B8" i="7"/>
  <c r="D8" i="7" s="1"/>
  <c r="B12" i="7"/>
  <c r="D12" i="7" s="1"/>
  <c r="B16" i="7"/>
  <c r="D16" i="7" s="1"/>
  <c r="B13" i="7"/>
  <c r="D13" i="7" s="1"/>
  <c r="K34" i="1"/>
  <c r="B14" i="7"/>
  <c r="D14" i="7" s="1"/>
  <c r="J30" i="10"/>
  <c r="J10" i="11" s="1"/>
  <c r="F30" i="10"/>
  <c r="F10" i="11" s="1"/>
  <c r="N25" i="9" l="1"/>
  <c r="N21" i="10"/>
  <c r="N15" i="10"/>
  <c r="N21" i="9"/>
  <c r="I51" i="9"/>
  <c r="G51" i="9"/>
  <c r="E51" i="9"/>
  <c r="E5" i="11" s="1"/>
  <c r="H27" i="10"/>
  <c r="F27" i="10"/>
  <c r="I27" i="10"/>
  <c r="I5" i="11"/>
  <c r="J6" i="12"/>
  <c r="J16" i="12" s="1"/>
  <c r="J38" i="12" s="1"/>
  <c r="J40" i="12" s="1"/>
  <c r="F51" i="9"/>
  <c r="C27" i="10"/>
  <c r="G27" i="10"/>
  <c r="L27" i="10"/>
  <c r="H51" i="9"/>
  <c r="F6" i="12"/>
  <c r="F16" i="12" s="1"/>
  <c r="F38" i="12" s="1"/>
  <c r="F40" i="12" s="1"/>
  <c r="N10" i="9"/>
  <c r="B27" i="10"/>
  <c r="B51" i="9"/>
  <c r="C51" i="9"/>
  <c r="K51" i="9"/>
  <c r="J27" i="10"/>
  <c r="H6" i="12"/>
  <c r="H16" i="12" s="1"/>
  <c r="H38" i="12" s="1"/>
  <c r="H40" i="12" s="1"/>
  <c r="G5" i="11"/>
  <c r="D101" i="3"/>
  <c r="D49" i="3"/>
  <c r="D75" i="3"/>
  <c r="C8" i="10"/>
  <c r="C9" i="10" s="1"/>
  <c r="G8" i="10"/>
  <c r="K8" i="10"/>
  <c r="K9" i="10" s="1"/>
  <c r="B8" i="10"/>
  <c r="B9" i="10" s="1"/>
  <c r="D8" i="10"/>
  <c r="D9" i="10" s="1"/>
  <c r="H8" i="10"/>
  <c r="H9" i="10" s="1"/>
  <c r="L8" i="10"/>
  <c r="L9" i="10" s="1"/>
  <c r="J8" i="10"/>
  <c r="J9" i="10" s="1"/>
  <c r="E8" i="10"/>
  <c r="E9" i="10" s="1"/>
  <c r="E29" i="10" s="1"/>
  <c r="I8" i="10"/>
  <c r="I9" i="10" s="1"/>
  <c r="M8" i="10"/>
  <c r="M9" i="10" s="1"/>
  <c r="F8" i="10"/>
  <c r="F9" i="10" s="1"/>
  <c r="F29" i="10" s="1"/>
  <c r="K27" i="10"/>
  <c r="G9" i="10"/>
  <c r="G29" i="10" s="1"/>
  <c r="M27" i="10"/>
  <c r="D27" i="10"/>
  <c r="D51" i="9"/>
  <c r="L51" i="9"/>
  <c r="M51" i="9"/>
  <c r="J51" i="9"/>
  <c r="D4" i="8"/>
  <c r="C4" i="7"/>
  <c r="D4" i="7" s="1"/>
  <c r="D6" i="8"/>
  <c r="C6" i="7"/>
  <c r="B30" i="10"/>
  <c r="D7" i="8"/>
  <c r="C7" i="7"/>
  <c r="D7" i="7" s="1"/>
  <c r="D5" i="8"/>
  <c r="C5" i="7"/>
  <c r="D5" i="7" s="1"/>
  <c r="D6" i="7"/>
  <c r="N14" i="9"/>
  <c r="D23" i="3"/>
  <c r="C6" i="4"/>
  <c r="E6" i="11" l="1"/>
  <c r="E31" i="10"/>
  <c r="C29" i="10"/>
  <c r="C6" i="11" s="1"/>
  <c r="I29" i="10"/>
  <c r="I6" i="11" s="1"/>
  <c r="I7" i="11" s="1"/>
  <c r="I12" i="11" s="1"/>
  <c r="I14" i="11" s="1"/>
  <c r="I15" i="11" s="1"/>
  <c r="I16" i="11" s="1"/>
  <c r="H29" i="10"/>
  <c r="H6" i="11" s="1"/>
  <c r="L29" i="10"/>
  <c r="N27" i="10"/>
  <c r="D29" i="10"/>
  <c r="D31" i="10" s="1"/>
  <c r="M29" i="10"/>
  <c r="M6" i="11" s="1"/>
  <c r="K29" i="10"/>
  <c r="J29" i="10"/>
  <c r="J6" i="11" s="1"/>
  <c r="L6" i="11"/>
  <c r="L31" i="10"/>
  <c r="K6" i="11"/>
  <c r="K31" i="10"/>
  <c r="F6" i="11"/>
  <c r="F31" i="10"/>
  <c r="C31" i="10"/>
  <c r="N9" i="10"/>
  <c r="B29" i="10"/>
  <c r="B6" i="11" s="1"/>
  <c r="H5" i="11"/>
  <c r="I6" i="12"/>
  <c r="I16" i="12" s="1"/>
  <c r="I38" i="12" s="1"/>
  <c r="I40" i="12" s="1"/>
  <c r="F5" i="11"/>
  <c r="G6" i="12"/>
  <c r="G16" i="12" s="1"/>
  <c r="G38" i="12" s="1"/>
  <c r="G40" i="12" s="1"/>
  <c r="M5" i="11"/>
  <c r="N6" i="12"/>
  <c r="N16" i="12" s="1"/>
  <c r="L6" i="12"/>
  <c r="L16" i="12" s="1"/>
  <c r="L38" i="12" s="1"/>
  <c r="L40" i="12" s="1"/>
  <c r="K5" i="11"/>
  <c r="N51" i="9"/>
  <c r="K6" i="12"/>
  <c r="K16" i="12" s="1"/>
  <c r="K38" i="12" s="1"/>
  <c r="K40" i="12" s="1"/>
  <c r="J5" i="11"/>
  <c r="D6" i="12"/>
  <c r="D16" i="12" s="1"/>
  <c r="D38" i="12" s="1"/>
  <c r="D40" i="12" s="1"/>
  <c r="C5" i="11"/>
  <c r="G6" i="11"/>
  <c r="G7" i="11" s="1"/>
  <c r="G12" i="11" s="1"/>
  <c r="G14" i="11" s="1"/>
  <c r="G15" i="11" s="1"/>
  <c r="G16" i="11" s="1"/>
  <c r="G31" i="10"/>
  <c r="L5" i="11"/>
  <c r="M6" i="12"/>
  <c r="M16" i="12" s="1"/>
  <c r="M38" i="12" s="1"/>
  <c r="M40" i="12" s="1"/>
  <c r="B10" i="11"/>
  <c r="N10" i="11" s="1"/>
  <c r="N30" i="10"/>
  <c r="D5" i="11"/>
  <c r="E6" i="12"/>
  <c r="E16" i="12" s="1"/>
  <c r="E38" i="12" s="1"/>
  <c r="E40" i="12" s="1"/>
  <c r="B5" i="11"/>
  <c r="C6" i="12"/>
  <c r="E7" i="11"/>
  <c r="E12" i="11" s="1"/>
  <c r="E14" i="11" s="1"/>
  <c r="E15" i="11" s="1"/>
  <c r="E16" i="11" s="1"/>
  <c r="D21" i="7"/>
  <c r="D21" i="8"/>
  <c r="C7" i="4" s="1"/>
  <c r="C4" i="4" s="1"/>
  <c r="I31" i="10" l="1"/>
  <c r="D6" i="11"/>
  <c r="F7" i="11"/>
  <c r="F12" i="11" s="1"/>
  <c r="F14" i="11" s="1"/>
  <c r="F15" i="11" s="1"/>
  <c r="F16" i="11" s="1"/>
  <c r="H31" i="10"/>
  <c r="H7" i="11"/>
  <c r="H12" i="11" s="1"/>
  <c r="H14" i="11" s="1"/>
  <c r="H15" i="11" s="1"/>
  <c r="H16" i="11" s="1"/>
  <c r="N29" i="10"/>
  <c r="D7" i="11"/>
  <c r="D12" i="11" s="1"/>
  <c r="D14" i="11" s="1"/>
  <c r="D15" i="11" s="1"/>
  <c r="D16" i="11" s="1"/>
  <c r="L7" i="11"/>
  <c r="L12" i="11" s="1"/>
  <c r="L14" i="11" s="1"/>
  <c r="L15" i="11" s="1"/>
  <c r="L16" i="11" s="1"/>
  <c r="M31" i="10"/>
  <c r="N31" i="10"/>
  <c r="B31" i="10"/>
  <c r="J31" i="10"/>
  <c r="J7" i="11"/>
  <c r="J12" i="11" s="1"/>
  <c r="J14" i="11" s="1"/>
  <c r="J15" i="11" s="1"/>
  <c r="J16" i="11" s="1"/>
  <c r="M7" i="11"/>
  <c r="M12" i="11" s="1"/>
  <c r="M14" i="11" s="1"/>
  <c r="M15" i="11" s="1"/>
  <c r="M16" i="11" s="1"/>
  <c r="C7" i="11"/>
  <c r="C12" i="11" s="1"/>
  <c r="C14" i="11" s="1"/>
  <c r="C15" i="11" s="1"/>
  <c r="C16" i="11" s="1"/>
  <c r="N6" i="11"/>
  <c r="O6" i="12"/>
  <c r="O16" i="12" s="1"/>
  <c r="C16" i="12"/>
  <c r="B7" i="11"/>
  <c r="N5" i="11"/>
  <c r="K7" i="11"/>
  <c r="K12" i="11" s="1"/>
  <c r="K14" i="11" s="1"/>
  <c r="K15" i="11" s="1"/>
  <c r="K16" i="11" s="1"/>
  <c r="D24" i="3"/>
  <c r="D25" i="3" s="1"/>
  <c r="E26" i="3" s="1"/>
  <c r="E28" i="3" s="1"/>
  <c r="D102" i="3"/>
  <c r="D103" i="3" s="1"/>
  <c r="E104" i="3" s="1"/>
  <c r="E106" i="3" s="1"/>
  <c r="D76" i="3"/>
  <c r="D77" i="3" s="1"/>
  <c r="E78" i="3" s="1"/>
  <c r="E80" i="3" s="1"/>
  <c r="D50" i="3"/>
  <c r="D51" i="3" s="1"/>
  <c r="E52" i="3" s="1"/>
  <c r="E54" i="3" s="1"/>
  <c r="C20" i="4"/>
  <c r="D20" i="4" s="1"/>
  <c r="C24" i="4"/>
  <c r="D24" i="4" s="1"/>
  <c r="C13" i="4"/>
  <c r="D13" i="4" s="1"/>
  <c r="C23" i="4"/>
  <c r="D23" i="4" s="1"/>
  <c r="C18" i="4"/>
  <c r="D18" i="4" s="1"/>
  <c r="C17" i="4"/>
  <c r="D17" i="4" s="1"/>
  <c r="C22" i="4"/>
  <c r="D22" i="4" s="1"/>
  <c r="C12" i="4"/>
  <c r="D12" i="4" s="1"/>
  <c r="C11" i="4"/>
  <c r="D11" i="4" s="1"/>
  <c r="C21" i="4"/>
  <c r="D21" i="4" s="1"/>
  <c r="C15" i="4"/>
  <c r="D15" i="4" s="1"/>
  <c r="C16" i="4"/>
  <c r="D16" i="4" s="1"/>
  <c r="C10" i="4"/>
  <c r="D10" i="4" s="1"/>
  <c r="C14" i="4"/>
  <c r="D14" i="4" s="1"/>
  <c r="C19" i="4"/>
  <c r="D19" i="4" s="1"/>
  <c r="B12" i="11" l="1"/>
  <c r="N7" i="11"/>
  <c r="N31" i="12"/>
  <c r="O27" i="12"/>
  <c r="O25" i="12" s="1"/>
  <c r="C25" i="12"/>
  <c r="C37" i="12" s="1"/>
  <c r="C38" i="12" s="1"/>
  <c r="C40" i="12" s="1"/>
  <c r="C43" i="12" s="1"/>
  <c r="D42" i="12" s="1"/>
  <c r="D43" i="12" s="1"/>
  <c r="E42" i="12" s="1"/>
  <c r="E43" i="12" s="1"/>
  <c r="F42" i="12" s="1"/>
  <c r="F43" i="12" s="1"/>
  <c r="G42" i="12" s="1"/>
  <c r="G43" i="12" s="1"/>
  <c r="H42" i="12" s="1"/>
  <c r="H43" i="12" s="1"/>
  <c r="I42" i="12" s="1"/>
  <c r="I43" i="12" s="1"/>
  <c r="J42" i="12" s="1"/>
  <c r="J43" i="12" s="1"/>
  <c r="K42" i="12" s="1"/>
  <c r="K43" i="12" s="1"/>
  <c r="L42" i="12" s="1"/>
  <c r="L43" i="12" s="1"/>
  <c r="M42" i="12" s="1"/>
  <c r="M43" i="12" s="1"/>
  <c r="N42" i="12" s="1"/>
  <c r="B14" i="11" l="1"/>
  <c r="N12" i="11"/>
  <c r="N29" i="12"/>
  <c r="N37" i="12" s="1"/>
  <c r="N38" i="12" s="1"/>
  <c r="N40" i="12" s="1"/>
  <c r="N43" i="12" s="1"/>
  <c r="O31" i="12"/>
  <c r="O29" i="12" s="1"/>
  <c r="O37" i="12" s="1"/>
  <c r="O38" i="12" s="1"/>
  <c r="O40" i="12" s="1"/>
  <c r="O43" i="12" s="1"/>
  <c r="B15" i="11" l="1"/>
  <c r="N15" i="11" s="1"/>
  <c r="N14" i="11"/>
  <c r="B16" i="11" l="1"/>
  <c r="N16" i="11" s="1"/>
</calcChain>
</file>

<file path=xl/sharedStrings.xml><?xml version="1.0" encoding="utf-8"?>
<sst xmlns="http://schemas.openxmlformats.org/spreadsheetml/2006/main" count="335" uniqueCount="159">
  <si>
    <t xml:space="preserve">Total </t>
  </si>
  <si>
    <t xml:space="preserve">Unit </t>
  </si>
  <si>
    <t>Retail</t>
  </si>
  <si>
    <t>…</t>
  </si>
  <si>
    <t>Total</t>
  </si>
  <si>
    <t>Transport</t>
  </si>
  <si>
    <t>TOTAL</t>
  </si>
  <si>
    <t>Marketing</t>
  </si>
  <si>
    <t>3. VOLUMUL VÂNZĂRILOR</t>
  </si>
  <si>
    <t>Luna</t>
  </si>
  <si>
    <t>Media</t>
  </si>
  <si>
    <t>Produs/Serviciu/Gama de produse 1</t>
  </si>
  <si>
    <t>Produs/Serviciu/Gama de produse 2</t>
  </si>
  <si>
    <t>Produs/Serviciu/Gama de produse 3</t>
  </si>
  <si>
    <t>Produs/Serviciu/Gama de produse 4</t>
  </si>
  <si>
    <t xml:space="preserve">Unitate </t>
  </si>
  <si>
    <t>Directe</t>
  </si>
  <si>
    <t>Totale</t>
  </si>
  <si>
    <t>Total volum vânzări toate produsele/serviciile</t>
  </si>
  <si>
    <t>COSTURI CU PERSONALUL</t>
  </si>
  <si>
    <t>Nr.</t>
  </si>
  <si>
    <t>Funcție</t>
  </si>
  <si>
    <t>Salariu brut/lună</t>
  </si>
  <si>
    <t>Contributia angajatorului</t>
  </si>
  <si>
    <t>Contribuțiile proprietarului pentru el/ea în cazul întreprinderii individuale:</t>
  </si>
  <si>
    <t>Total costuri cu personalul (pe lună):</t>
  </si>
  <si>
    <t>Cheltuieli de recrutare</t>
  </si>
  <si>
    <t>6.1 ESTIMAREA COSTULUI PER PRODUS</t>
  </si>
  <si>
    <t>Pentru producător sau prestator de servicii</t>
  </si>
  <si>
    <t xml:space="preserve">Produs 1: </t>
  </si>
  <si>
    <t xml:space="preserve">Produs 2: </t>
  </si>
  <si>
    <t>1. COSTURI VARIABILE PE UNITATE</t>
  </si>
  <si>
    <t>Intrări</t>
  </si>
  <si>
    <t>Cost achiziție</t>
  </si>
  <si>
    <t>Cantitate pe unitate</t>
  </si>
  <si>
    <t>Cost pe unitate</t>
  </si>
  <si>
    <t>Costuri variabile totale estimate per unitate</t>
  </si>
  <si>
    <t>2. COSTURI FIXE PE UNITATE</t>
  </si>
  <si>
    <t>Costuri fixe totale pe lună (2)</t>
  </si>
  <si>
    <t>Costurile variabile totale pe lună (3)</t>
  </si>
  <si>
    <t>Costuri fixe la costuri variabile (4)</t>
  </si>
  <si>
    <t>Costuri fixe pe unitate (5)</t>
  </si>
  <si>
    <t>3. COSTURI TOTALE PE UNITATE (6) = (1) + (5)</t>
  </si>
  <si>
    <t xml:space="preserve">Produs 3: </t>
  </si>
  <si>
    <t xml:space="preserve">Produs 4: </t>
  </si>
  <si>
    <t>ESTIMAREA COSTULUI PER PRODUS</t>
  </si>
  <si>
    <t>pentru comercianți cu amănuntul și angrosiști</t>
  </si>
  <si>
    <t>RATA COSTULUI FIX  (%) (4)</t>
  </si>
  <si>
    <t>TOTAL COSTURI FIXE PE LUNĂ (2)</t>
  </si>
  <si>
    <t>TOTAL COSTURI VARIABILE PE LUNĂ (3)</t>
  </si>
  <si>
    <t>Produs</t>
  </si>
  <si>
    <t>Cost variabil pe unitate (1)</t>
  </si>
  <si>
    <t>Cost fix pe unitate (5)</t>
  </si>
  <si>
    <t>Cost total pe unitate (6)</t>
  </si>
  <si>
    <t>Produs 1</t>
  </si>
  <si>
    <t>Produs 2</t>
  </si>
  <si>
    <t>Produs 3</t>
  </si>
  <si>
    <t>Produs 4</t>
  </si>
  <si>
    <t>6.3 COSTURI FIXE</t>
  </si>
  <si>
    <t>Denumire</t>
  </si>
  <si>
    <t>Cost pe lună</t>
  </si>
  <si>
    <t>Chirie</t>
  </si>
  <si>
    <t>Electricitate, apă, canalizare</t>
  </si>
  <si>
    <t>Licențe, asigurări</t>
  </si>
  <si>
    <t>Resurse umane</t>
  </si>
  <si>
    <t>Amortizare</t>
  </si>
  <si>
    <t>Reparații</t>
  </si>
  <si>
    <t>Total costuri fixe pe lună</t>
  </si>
  <si>
    <t>6.4 AMORTIZAREA</t>
  </si>
  <si>
    <t>Echipament</t>
  </si>
  <si>
    <t xml:space="preserve">Cheltuieli de achiziție </t>
  </si>
  <si>
    <t>Perioada de exploatare</t>
  </si>
  <si>
    <t>Amortizare anuală</t>
  </si>
  <si>
    <t>Amortizare lunară</t>
  </si>
  <si>
    <t>6.5 TOTAL COSTURI VARIABILE LUNARE</t>
  </si>
  <si>
    <t>Producs</t>
  </si>
  <si>
    <t>Cost variabil pe unitate (vezi pasul 6.1)</t>
  </si>
  <si>
    <t>Volumul de producere lunar (vezi pasul 3)</t>
  </si>
  <si>
    <t>Total costuri variabile lunare</t>
  </si>
  <si>
    <t>6.6 ACHIZIȚII LUNARE</t>
  </si>
  <si>
    <t>Număr estimat de unități vândute pe lună</t>
  </si>
  <si>
    <t>Cost variabil pe unitate (preț de achiziție)</t>
  </si>
  <si>
    <t>Total costuri variabile pe lună</t>
  </si>
  <si>
    <t>7.1 PLANUL VÂNZĂRILOR</t>
  </si>
  <si>
    <t>Vânzări directe</t>
  </si>
  <si>
    <t>Volumul vânzărilor</t>
  </si>
  <si>
    <t>Preț</t>
  </si>
  <si>
    <t>Valoarea vânzărilor</t>
  </si>
  <si>
    <t>Valoarea totală a vânzărilor pe toate produsele/serviciile</t>
  </si>
  <si>
    <t>7.2 PLANUL COSTURILOR</t>
  </si>
  <si>
    <t>Volumul producției</t>
  </si>
  <si>
    <t>Costuri variabile pe unitate</t>
  </si>
  <si>
    <t>Total costuri variabile</t>
  </si>
  <si>
    <t>Total costuri fixe</t>
  </si>
  <si>
    <t>Total costuri</t>
  </si>
  <si>
    <t>7.3 CONTUL DE PROFIT ȘI PIERDERI</t>
  </si>
  <si>
    <t>Indicatorii</t>
  </si>
  <si>
    <t>Venituri din vânzări</t>
  </si>
  <si>
    <t xml:space="preserve">Costul vânzărilor </t>
  </si>
  <si>
    <t xml:space="preserve">Profitul brut (pierdere brută) </t>
  </si>
  <si>
    <t xml:space="preserve">Alte venituri din activitatea operaţională </t>
  </si>
  <si>
    <t>Cheltuieli de distribuție</t>
  </si>
  <si>
    <t xml:space="preserve">Cheltuieli administrative  </t>
  </si>
  <si>
    <t>Alte cheltuieli din activitatea operaţională</t>
  </si>
  <si>
    <t xml:space="preserve">Rezultatul din activitatea operaţională </t>
  </si>
  <si>
    <t xml:space="preserve">Rezultatul din alte activităţi: profit, pierderi </t>
  </si>
  <si>
    <t xml:space="preserve">Profit (pierderi) până la impozitare </t>
  </si>
  <si>
    <t xml:space="preserve">Cheltuieli privind impozitul pe venit </t>
  </si>
  <si>
    <t xml:space="preserve">Profit net (pierdere netă) </t>
  </si>
  <si>
    <t>7.4 FLUXUL DE MIJLOACE BĂNEȘTI</t>
  </si>
  <si>
    <t>Activitatea operațională</t>
  </si>
  <si>
    <t>Încasări băneşti din vânzări</t>
  </si>
  <si>
    <t>Plăţi băneşti furnizorilor şi antreprenorilor</t>
  </si>
  <si>
    <t>Plăţi salariaţilor şi contribuţii pentru asigurări sociale</t>
  </si>
  <si>
    <t>Plata Dobânzii</t>
  </si>
  <si>
    <t>Plata impozitului pe venit</t>
  </si>
  <si>
    <t>Alte încasări ale mijloacelor băneşti</t>
  </si>
  <si>
    <t>Alte plăţi ale mijloacelor băneşti (inclusiv TVA)</t>
  </si>
  <si>
    <t>Impozite</t>
  </si>
  <si>
    <t>TVA</t>
  </si>
  <si>
    <t>Alte</t>
  </si>
  <si>
    <t>Fluxul net din activitatea operațională</t>
  </si>
  <si>
    <t>Înainte de lansare</t>
  </si>
  <si>
    <t>Activitatea investițională</t>
  </si>
  <si>
    <t>Încasări băneşti din ieşirea activelor pe termen lung</t>
  </si>
  <si>
    <t>Plăţi băneşti pentru  procurarea activelor pe termen lung</t>
  </si>
  <si>
    <t>Dobânzi încasate</t>
  </si>
  <si>
    <t>Dividende încasate</t>
  </si>
  <si>
    <t>Alte încasări (plăţi) ale mijloacelor băneşti</t>
  </si>
  <si>
    <t>Fluxul net din activitatea investițională</t>
  </si>
  <si>
    <t>Activitatea financiară</t>
  </si>
  <si>
    <t>Încasări băneşti sub formă de credite şi împrumuturi</t>
  </si>
  <si>
    <t>Credite</t>
  </si>
  <si>
    <t>Împrumuturi pe termen scurt</t>
  </si>
  <si>
    <t>Granturi</t>
  </si>
  <si>
    <t>Plăţi băneşti privind creditele şi împrumuturile</t>
  </si>
  <si>
    <t>Alte credite/împrumuturi</t>
  </si>
  <si>
    <t>Plata dividendelor</t>
  </si>
  <si>
    <t>Încasări băneşti din emisiunea acţiunilor proprii</t>
  </si>
  <si>
    <t>Plăţi băneşti la răscumpărarea acţiunilor proprii</t>
  </si>
  <si>
    <t>Fluxul net din activitatea financiară</t>
  </si>
  <si>
    <t>Fluxul net din activitatea economico-financiară</t>
  </si>
  <si>
    <t>Încasări (plăţi) excepţionale ale mijloacelor băneşti</t>
  </si>
  <si>
    <t xml:space="preserve">Flux  net total </t>
  </si>
  <si>
    <t>Diferenţe pozitive (negative) din schimb valutar</t>
  </si>
  <si>
    <t>Soldul mijloacelor băneşti la începutul anului</t>
  </si>
  <si>
    <t>Soldul mijloacelor băneşti la sfârşitul perioadei de gestiune</t>
  </si>
  <si>
    <t>8. CALCULUL INVESTIȚIEI INIȚIALE</t>
  </si>
  <si>
    <t>Investiția</t>
  </si>
  <si>
    <t>Suma</t>
  </si>
  <si>
    <t>Capitalul de lucru</t>
  </si>
  <si>
    <t>Teren</t>
  </si>
  <si>
    <t>Clădire</t>
  </si>
  <si>
    <t>Diverse</t>
  </si>
  <si>
    <t>Total capital pentru investiția inițială</t>
  </si>
  <si>
    <t>Costuri materiale</t>
  </si>
  <si>
    <t>Costuri salariale</t>
  </si>
  <si>
    <t>Total capital de lucru</t>
  </si>
  <si>
    <t>Investiția inițială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</si>
</sst>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р.&quot;"/>
    <numFmt numFmtId="165" formatCode="_-* #,##0_р_._-;\-* #,##0_р_._-;_-* &quot;-&quot;??_р_._-;_-@_-"/>
    <numFmt numFmtId="166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9"/>
      <name val="Calibri"/>
      <family val="2"/>
      <charset val="204"/>
    </font>
    <font>
      <b/>
      <sz val="10"/>
      <name val="Calibri"/>
      <family val="2"/>
      <charset val="204"/>
    </font>
    <font>
      <sz val="10"/>
      <name val="Arial"/>
      <family val="2"/>
      <charset val="204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theme="1"/>
      <name val="Trebuchet MS"/>
      <family val="2"/>
    </font>
    <font>
      <sz val="10.5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0" fillId="0" borderId="0"/>
  </cellStyleXfs>
  <cellXfs count="133">
    <xf numFmtId="0" fontId="0" fillId="0" borderId="0" xfId="0"/>
    <xf numFmtId="0" fontId="0" fillId="0" borderId="1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1" fillId="0" borderId="0" xfId="0" applyFont="1"/>
    <xf numFmtId="0" fontId="0" fillId="0" borderId="0" xfId="0" applyBorder="1"/>
    <xf numFmtId="9" fontId="0" fillId="0" borderId="0" xfId="1" applyFont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6" xfId="0" applyFont="1" applyBorder="1"/>
    <xf numFmtId="0" fontId="4" fillId="0" borderId="17" xfId="0" applyFont="1" applyBorder="1" applyAlignment="1">
      <alignment horizontal="center" vertical="top" wrapText="1"/>
    </xf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5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20" xfId="0" applyBorder="1"/>
    <xf numFmtId="0" fontId="0" fillId="0" borderId="2" xfId="0" applyBorder="1"/>
    <xf numFmtId="0" fontId="0" fillId="0" borderId="26" xfId="0" applyBorder="1"/>
    <xf numFmtId="0" fontId="0" fillId="0" borderId="18" xfId="0" applyBorder="1" applyAlignment="1">
      <alignment horizontal="right"/>
    </xf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10" fontId="7" fillId="0" borderId="0" xfId="0" applyNumberFormat="1" applyFont="1" applyFill="1" applyBorder="1"/>
    <xf numFmtId="10" fontId="7" fillId="0" borderId="32" xfId="0" applyNumberFormat="1" applyFont="1" applyFill="1" applyBorder="1"/>
    <xf numFmtId="10" fontId="7" fillId="0" borderId="25" xfId="0" applyNumberFormat="1" applyFont="1" applyFill="1" applyBorder="1"/>
    <xf numFmtId="3" fontId="4" fillId="0" borderId="7" xfId="0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6" xfId="0" applyNumberFormat="1" applyFont="1" applyBorder="1" applyAlignment="1">
      <alignment horizontal="righ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11" fillId="3" borderId="1" xfId="0" applyNumberFormat="1" applyFont="1" applyFill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3" fillId="0" borderId="1" xfId="2" applyFont="1" applyBorder="1" applyAlignment="1">
      <alignment horizontal="right" vertical="center"/>
    </xf>
    <xf numFmtId="0" fontId="13" fillId="0" borderId="1" xfId="2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12" xfId="0" applyFont="1" applyBorder="1"/>
    <xf numFmtId="0" fontId="18" fillId="0" borderId="5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9" fillId="0" borderId="8" xfId="0" applyFont="1" applyBorder="1" applyAlignment="1">
      <alignment horizontal="center"/>
    </xf>
    <xf numFmtId="0" fontId="20" fillId="0" borderId="0" xfId="0" applyFont="1" applyAlignment="1">
      <alignment vertical="top" wrapText="1"/>
    </xf>
    <xf numFmtId="0" fontId="19" fillId="0" borderId="12" xfId="0" applyFont="1" applyBorder="1"/>
    <xf numFmtId="0" fontId="20" fillId="0" borderId="0" xfId="0" applyFont="1" applyAlignment="1">
      <alignment horizontal="center"/>
    </xf>
    <xf numFmtId="0" fontId="19" fillId="0" borderId="24" xfId="0" applyFont="1" applyBorder="1"/>
    <xf numFmtId="0" fontId="20" fillId="0" borderId="15" xfId="0" applyFont="1" applyBorder="1"/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20" fillId="0" borderId="24" xfId="0" applyFont="1" applyBorder="1"/>
    <xf numFmtId="0" fontId="19" fillId="0" borderId="29" xfId="0" applyFont="1" applyBorder="1"/>
    <xf numFmtId="0" fontId="19" fillId="0" borderId="0" xfId="0" applyFont="1"/>
    <xf numFmtId="0" fontId="20" fillId="0" borderId="0" xfId="0" applyFont="1"/>
    <xf numFmtId="0" fontId="20" fillId="0" borderId="6" xfId="0" applyFont="1" applyBorder="1"/>
    <xf numFmtId="0" fontId="19" fillId="0" borderId="7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top" wrapText="1"/>
    </xf>
    <xf numFmtId="0" fontId="19" fillId="0" borderId="6" xfId="0" applyFont="1" applyBorder="1"/>
    <xf numFmtId="0" fontId="19" fillId="0" borderId="8" xfId="0" applyFont="1" applyBorder="1"/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5" xfId="0" applyFont="1" applyBorder="1"/>
    <xf numFmtId="0" fontId="20" fillId="0" borderId="31" xfId="0" applyFont="1" applyBorder="1"/>
    <xf numFmtId="0" fontId="20" fillId="0" borderId="9" xfId="0" applyFont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6" xfId="0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21" fillId="0" borderId="33" xfId="0" applyFont="1" applyBorder="1" applyAlignment="1">
      <alignment vertical="top" wrapText="1"/>
    </xf>
    <xf numFmtId="166" fontId="21" fillId="0" borderId="34" xfId="0" applyNumberFormat="1" applyFont="1" applyBorder="1"/>
    <xf numFmtId="166" fontId="22" fillId="0" borderId="34" xfId="0" applyNumberFormat="1" applyFont="1" applyBorder="1"/>
    <xf numFmtId="166" fontId="21" fillId="0" borderId="35" xfId="0" applyNumberFormat="1" applyFont="1" applyBorder="1"/>
    <xf numFmtId="166" fontId="22" fillId="0" borderId="36" xfId="0" applyNumberFormat="1" applyFont="1" applyBorder="1"/>
    <xf numFmtId="0" fontId="23" fillId="0" borderId="0" xfId="0" applyFont="1" applyAlignment="1">
      <alignment horizontal="center"/>
    </xf>
    <xf numFmtId="0" fontId="11" fillId="4" borderId="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</cellXfs>
  <cellStyles count="3">
    <cellStyle name="Normal" xfId="0" builtinId="0"/>
    <cellStyle name="Normal_Recomandari PA_SRL AKSO" xfId="2" xr:uid="{00000000-0005-0000-0000-000003000000}"/>
    <cellStyle name="Percent" xfId="1" builtinId="5"/>
  </cellStyles>
  <dxfs count="10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O34"/>
  <sheetViews>
    <sheetView workbookViewId="0">
      <selection activeCell="A34" sqref="A34"/>
    </sheetView>
  </sheetViews>
  <sheetFormatPr defaultRowHeight="15" x14ac:dyDescent="0.25"/>
  <cols>
    <col min="15" max="15" width="10.85546875" customWidth="1"/>
  </cols>
  <sheetData>
    <row r="1" spans="1:15" x14ac:dyDescent="0.25">
      <c r="A1" s="80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15.75" thickBot="1" x14ac:dyDescent="0.3"/>
    <row r="3" spans="1:15" ht="15.75" thickBot="1" x14ac:dyDescent="0.3">
      <c r="A3" s="81" t="s">
        <v>9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6" t="s">
        <v>0</v>
      </c>
      <c r="O3" s="82" t="s">
        <v>10</v>
      </c>
    </row>
    <row r="4" spans="1:15" ht="8.25" customHeight="1" x14ac:dyDescent="0.25"/>
    <row r="5" spans="1:15" x14ac:dyDescent="0.25">
      <c r="A5" s="83" t="s">
        <v>11</v>
      </c>
      <c r="B5" s="83"/>
      <c r="C5" s="83"/>
      <c r="D5" s="83"/>
      <c r="E5" s="66"/>
      <c r="F5" s="67"/>
      <c r="G5" s="67"/>
      <c r="H5" s="68"/>
      <c r="I5" t="s">
        <v>15</v>
      </c>
      <c r="J5" s="1"/>
    </row>
    <row r="6" spans="1:15" ht="6.75" customHeight="1" thickBot="1" x14ac:dyDescent="0.3"/>
    <row r="7" spans="1:15" ht="15.75" thickBot="1" x14ac:dyDescent="0.3">
      <c r="A7" s="7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>
        <f>SUM(B7:M7)</f>
        <v>0</v>
      </c>
    </row>
    <row r="8" spans="1:15" ht="15.75" thickBot="1" x14ac:dyDescent="0.3">
      <c r="A8" s="10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">
        <f>SUM(B8:M8)</f>
        <v>0</v>
      </c>
    </row>
    <row r="9" spans="1:15" ht="15.75" thickBot="1" x14ac:dyDescent="0.3">
      <c r="A9" s="10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">
        <f>SUM(B9:M9)</f>
        <v>0</v>
      </c>
    </row>
    <row r="10" spans="1:15" ht="15.75" thickBot="1" x14ac:dyDescent="0.3">
      <c r="A10" s="12" t="s">
        <v>17</v>
      </c>
      <c r="B10" s="13">
        <f>SUM(B7:B9)</f>
        <v>0</v>
      </c>
      <c r="C10" s="13">
        <f t="shared" ref="C10:N10" si="0">SUM(C7:C9)</f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4">
        <f t="shared" si="0"/>
        <v>0</v>
      </c>
      <c r="O10" s="15">
        <f>N10/12</f>
        <v>0</v>
      </c>
    </row>
    <row r="11" spans="1:15" ht="8.25" customHeight="1" x14ac:dyDescent="0.25"/>
    <row r="12" spans="1:15" x14ac:dyDescent="0.25">
      <c r="A12" s="83" t="s">
        <v>12</v>
      </c>
      <c r="B12" s="83"/>
      <c r="C12" s="83"/>
      <c r="D12" s="83"/>
      <c r="E12" s="66"/>
      <c r="F12" s="67"/>
      <c r="G12" s="67"/>
      <c r="H12" s="68"/>
      <c r="I12" t="s">
        <v>15</v>
      </c>
      <c r="J12" s="1"/>
    </row>
    <row r="13" spans="1:15" ht="7.5" customHeight="1" thickBot="1" x14ac:dyDescent="0.3"/>
    <row r="14" spans="1:15" ht="15.75" thickBot="1" x14ac:dyDescent="0.3">
      <c r="A14" s="7" t="s">
        <v>16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>
        <f>SUM(B14:M14)</f>
        <v>0</v>
      </c>
    </row>
    <row r="15" spans="1:15" ht="15.75" thickBot="1" x14ac:dyDescent="0.3">
      <c r="A15" s="10" t="s">
        <v>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">
        <f>SUM(B15:M15)</f>
        <v>0</v>
      </c>
    </row>
    <row r="16" spans="1:15" ht="15.75" thickBot="1" x14ac:dyDescent="0.3">
      <c r="A16" s="10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9">
        <f>SUM(B16:M16)</f>
        <v>0</v>
      </c>
    </row>
    <row r="17" spans="1:15" ht="15.75" thickBot="1" x14ac:dyDescent="0.3">
      <c r="A17" s="12" t="s">
        <v>17</v>
      </c>
      <c r="B17" s="13">
        <f t="shared" ref="B17:N17" si="1">SUM(B14:B16)</f>
        <v>0</v>
      </c>
      <c r="C17" s="13">
        <f t="shared" si="1"/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  <c r="L17" s="13">
        <f t="shared" si="1"/>
        <v>0</v>
      </c>
      <c r="M17" s="13">
        <f t="shared" si="1"/>
        <v>0</v>
      </c>
      <c r="N17" s="14">
        <f t="shared" si="1"/>
        <v>0</v>
      </c>
      <c r="O17" s="15">
        <f>N17/12</f>
        <v>0</v>
      </c>
    </row>
    <row r="19" spans="1:15" x14ac:dyDescent="0.25">
      <c r="A19" s="83" t="s">
        <v>13</v>
      </c>
      <c r="B19" s="83"/>
      <c r="C19" s="83"/>
      <c r="D19" s="83"/>
      <c r="E19" s="66"/>
      <c r="F19" s="67"/>
      <c r="G19" s="67"/>
      <c r="H19" s="68"/>
      <c r="I19" t="s">
        <v>15</v>
      </c>
      <c r="J19" s="1"/>
    </row>
    <row r="20" spans="1:15" ht="15.75" thickBot="1" x14ac:dyDescent="0.3"/>
    <row r="21" spans="1:15" ht="15.75" thickBot="1" x14ac:dyDescent="0.3">
      <c r="A21" s="7" t="s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>SUM(B21:M21)</f>
        <v>0</v>
      </c>
    </row>
    <row r="22" spans="1:15" ht="15.75" thickBot="1" x14ac:dyDescent="0.3">
      <c r="A22" s="10" t="s">
        <v>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">
        <f>SUM(B22:M22)</f>
        <v>0</v>
      </c>
    </row>
    <row r="23" spans="1:15" ht="15.75" thickBot="1" x14ac:dyDescent="0.3">
      <c r="A23" s="10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">
        <f>SUM(B23:M23)</f>
        <v>0</v>
      </c>
    </row>
    <row r="24" spans="1:15" ht="15.75" thickBot="1" x14ac:dyDescent="0.3">
      <c r="A24" s="12" t="s">
        <v>17</v>
      </c>
      <c r="B24" s="13">
        <f t="shared" ref="B24:N24" si="2">SUM(B21:B23)</f>
        <v>0</v>
      </c>
      <c r="C24" s="13">
        <f t="shared" si="2"/>
        <v>0</v>
      </c>
      <c r="D24" s="13">
        <f t="shared" si="2"/>
        <v>0</v>
      </c>
      <c r="E24" s="13">
        <f t="shared" si="2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4">
        <f t="shared" si="2"/>
        <v>0</v>
      </c>
      <c r="O24" s="15">
        <f>N24/12</f>
        <v>0</v>
      </c>
    </row>
    <row r="26" spans="1:15" x14ac:dyDescent="0.25">
      <c r="A26" s="83" t="s">
        <v>14</v>
      </c>
      <c r="B26" s="83"/>
      <c r="C26" s="83"/>
      <c r="D26" s="83"/>
      <c r="E26" s="66"/>
      <c r="F26" s="67"/>
      <c r="G26" s="67"/>
      <c r="H26" s="68"/>
      <c r="I26" t="s">
        <v>15</v>
      </c>
      <c r="J26" s="1"/>
    </row>
    <row r="27" spans="1:15" ht="15.75" thickBot="1" x14ac:dyDescent="0.3"/>
    <row r="28" spans="1:15" ht="15.75" thickBot="1" x14ac:dyDescent="0.3">
      <c r="A28" s="7" t="s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f>SUM(B28:M28)</f>
        <v>0</v>
      </c>
    </row>
    <row r="29" spans="1:15" ht="15.75" thickBot="1" x14ac:dyDescent="0.3">
      <c r="A29" s="10" t="s">
        <v>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9">
        <f>SUM(B29:M29)</f>
        <v>0</v>
      </c>
    </row>
    <row r="30" spans="1:15" ht="15.75" thickBot="1" x14ac:dyDescent="0.3">
      <c r="A30" s="10" t="s">
        <v>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9">
        <f>SUM(B30:M30)</f>
        <v>0</v>
      </c>
    </row>
    <row r="31" spans="1:15" ht="15.75" thickBot="1" x14ac:dyDescent="0.3">
      <c r="A31" s="12" t="s">
        <v>17</v>
      </c>
      <c r="B31" s="13">
        <f t="shared" ref="B31:N31" si="3">SUM(B28:B30)</f>
        <v>0</v>
      </c>
      <c r="C31" s="13">
        <f t="shared" si="3"/>
        <v>0</v>
      </c>
      <c r="D31" s="13">
        <f t="shared" si="3"/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13">
        <f t="shared" si="3"/>
        <v>0</v>
      </c>
      <c r="I31" s="13">
        <f t="shared" si="3"/>
        <v>0</v>
      </c>
      <c r="J31" s="13">
        <f t="shared" si="3"/>
        <v>0</v>
      </c>
      <c r="K31" s="13">
        <f t="shared" si="3"/>
        <v>0</v>
      </c>
      <c r="L31" s="13">
        <f t="shared" si="3"/>
        <v>0</v>
      </c>
      <c r="M31" s="13">
        <f t="shared" si="3"/>
        <v>0</v>
      </c>
      <c r="N31" s="14">
        <f t="shared" si="3"/>
        <v>0</v>
      </c>
      <c r="O31" s="15">
        <f>N31/12</f>
        <v>0</v>
      </c>
    </row>
    <row r="32" spans="1:15" ht="15.75" thickBot="1" x14ac:dyDescent="0.3"/>
    <row r="33" spans="1:15" ht="15.75" thickBot="1" x14ac:dyDescent="0.3">
      <c r="A33" s="69" t="s">
        <v>18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5" ht="15.75" thickBot="1" x14ac:dyDescent="0.3">
      <c r="A34" s="2" t="s">
        <v>17</v>
      </c>
      <c r="B34" s="3">
        <f>SUM(B31,B24,B17,B10)</f>
        <v>0</v>
      </c>
      <c r="C34" s="3">
        <f t="shared" ref="C34:N34" si="4">SUM(C31,C24,C17,C10)</f>
        <v>0</v>
      </c>
      <c r="D34" s="3">
        <f t="shared" si="4"/>
        <v>0</v>
      </c>
      <c r="E34" s="3">
        <f t="shared" si="4"/>
        <v>0</v>
      </c>
      <c r="F34" s="3">
        <f t="shared" si="4"/>
        <v>0</v>
      </c>
      <c r="G34" s="3">
        <f t="shared" si="4"/>
        <v>0</v>
      </c>
      <c r="H34" s="3">
        <f t="shared" si="4"/>
        <v>0</v>
      </c>
      <c r="I34" s="3">
        <f t="shared" si="4"/>
        <v>0</v>
      </c>
      <c r="J34" s="3">
        <f t="shared" si="4"/>
        <v>0</v>
      </c>
      <c r="K34" s="3">
        <f t="shared" si="4"/>
        <v>0</v>
      </c>
      <c r="L34" s="3">
        <f t="shared" si="4"/>
        <v>0</v>
      </c>
      <c r="M34" s="3">
        <f t="shared" si="4"/>
        <v>0</v>
      </c>
      <c r="N34" s="4">
        <f t="shared" si="4"/>
        <v>0</v>
      </c>
      <c r="O34" s="15">
        <f>N34/12</f>
        <v>0</v>
      </c>
    </row>
  </sheetData>
  <mergeCells count="10">
    <mergeCell ref="A19:D19"/>
    <mergeCell ref="E19:H19"/>
    <mergeCell ref="A26:D26"/>
    <mergeCell ref="E26:H26"/>
    <mergeCell ref="A33:N33"/>
    <mergeCell ref="A1:N1"/>
    <mergeCell ref="A5:D5"/>
    <mergeCell ref="E5:H5"/>
    <mergeCell ref="A12:D12"/>
    <mergeCell ref="E12:H12"/>
  </mergeCells>
  <pageMargins left="0.7" right="0.7" top="0.75" bottom="0.75" header="0.3" footer="0.3"/>
  <pageSetup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N31"/>
  <sheetViews>
    <sheetView topLeftCell="A7" workbookViewId="0">
      <selection activeCell="R17" sqref="R17"/>
    </sheetView>
  </sheetViews>
  <sheetFormatPr defaultRowHeight="15" x14ac:dyDescent="0.25"/>
  <cols>
    <col min="1" max="1" width="22.5703125" customWidth="1"/>
  </cols>
  <sheetData>
    <row r="1" spans="1:14" ht="15.75" x14ac:dyDescent="0.3">
      <c r="A1" s="84" t="s">
        <v>89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thickBot="1" x14ac:dyDescent="0.3"/>
    <row r="3" spans="1:14" ht="15.75" thickBot="1" x14ac:dyDescent="0.3">
      <c r="A3" s="81" t="s">
        <v>9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22" t="s">
        <v>6</v>
      </c>
    </row>
    <row r="4" spans="1:14" ht="15.75" thickBot="1" x14ac:dyDescent="0.3"/>
    <row r="5" spans="1:14" x14ac:dyDescent="0.25">
      <c r="A5" s="83" t="s">
        <v>11</v>
      </c>
      <c r="B5" s="83"/>
      <c r="C5" s="83"/>
      <c r="D5" s="83"/>
      <c r="E5" s="75"/>
      <c r="F5" s="76"/>
      <c r="G5" s="76"/>
      <c r="H5" s="77"/>
      <c r="I5" s="23" t="s">
        <v>1</v>
      </c>
      <c r="J5" s="8"/>
      <c r="K5" s="23"/>
      <c r="L5" s="23"/>
      <c r="M5" s="23"/>
      <c r="N5" s="24"/>
    </row>
    <row r="6" spans="1:14" x14ac:dyDescent="0.25">
      <c r="A6" s="2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6"/>
    </row>
    <row r="7" spans="1:14" ht="15.75" x14ac:dyDescent="0.3">
      <c r="A7" s="93" t="s">
        <v>90</v>
      </c>
      <c r="B7" s="1">
        <f>'3. Volum vânzări'!B10</f>
        <v>0</v>
      </c>
      <c r="C7" s="1">
        <f>'3. Volum vânzări'!C10</f>
        <v>0</v>
      </c>
      <c r="D7" s="1">
        <f>'3. Volum vânzări'!D10</f>
        <v>0</v>
      </c>
      <c r="E7" s="1">
        <f>'3. Volum vânzări'!E10</f>
        <v>0</v>
      </c>
      <c r="F7" s="1">
        <f>'3. Volum vânzări'!F10</f>
        <v>0</v>
      </c>
      <c r="G7" s="1">
        <f>'3. Volum vânzări'!G10</f>
        <v>0</v>
      </c>
      <c r="H7" s="1">
        <f>'3. Volum vânzări'!H10</f>
        <v>0</v>
      </c>
      <c r="I7" s="1">
        <f>'3. Volum vânzări'!I10</f>
        <v>0</v>
      </c>
      <c r="J7" s="1">
        <f>'3. Volum vânzări'!J10</f>
        <v>0</v>
      </c>
      <c r="K7" s="1">
        <f>'3. Volum vânzări'!K10</f>
        <v>0</v>
      </c>
      <c r="L7" s="1">
        <f>'3. Volum vânzări'!L10</f>
        <v>0</v>
      </c>
      <c r="M7" s="1">
        <f>'3. Volum vânzări'!M10</f>
        <v>0</v>
      </c>
      <c r="N7" s="11">
        <f>'3. Volum vânzări'!N10</f>
        <v>0</v>
      </c>
    </row>
    <row r="8" spans="1:14" ht="15.75" x14ac:dyDescent="0.3">
      <c r="A8" s="93" t="s">
        <v>91</v>
      </c>
      <c r="B8" s="1">
        <f>'6.5 Total costvariabil'!$B$4</f>
        <v>0</v>
      </c>
      <c r="C8" s="1">
        <f>'6.5 Total costvariabil'!$B$4</f>
        <v>0</v>
      </c>
      <c r="D8" s="1">
        <f>'6.5 Total costvariabil'!$B$4</f>
        <v>0</v>
      </c>
      <c r="E8" s="1">
        <f>'6.5 Total costvariabil'!$B$4</f>
        <v>0</v>
      </c>
      <c r="F8" s="1">
        <f>'6.5 Total costvariabil'!$B$4</f>
        <v>0</v>
      </c>
      <c r="G8" s="1">
        <f>'6.5 Total costvariabil'!$B$4</f>
        <v>0</v>
      </c>
      <c r="H8" s="1">
        <f>'6.5 Total costvariabil'!$B$4</f>
        <v>0</v>
      </c>
      <c r="I8" s="1">
        <f>'6.5 Total costvariabil'!$B$4</f>
        <v>0</v>
      </c>
      <c r="J8" s="1">
        <f>'6.5 Total costvariabil'!$B$4</f>
        <v>0</v>
      </c>
      <c r="K8" s="1">
        <f>'6.5 Total costvariabil'!$B$4</f>
        <v>0</v>
      </c>
      <c r="L8" s="1">
        <f>'6.5 Total costvariabil'!$B$4</f>
        <v>0</v>
      </c>
      <c r="M8" s="1">
        <f>'6.5 Total costvariabil'!$B$4</f>
        <v>0</v>
      </c>
      <c r="N8" s="11"/>
    </row>
    <row r="9" spans="1:14" ht="16.5" thickBot="1" x14ac:dyDescent="0.35">
      <c r="A9" s="115" t="s">
        <v>92</v>
      </c>
      <c r="B9" s="13">
        <f>B7*B8</f>
        <v>0</v>
      </c>
      <c r="C9" s="13">
        <f t="shared" ref="C9:M9" si="0">C7*C8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4">
        <f>SUM(B9:M9)</f>
        <v>0</v>
      </c>
    </row>
    <row r="10" spans="1:14" ht="15.75" thickBot="1" x14ac:dyDescent="0.3"/>
    <row r="11" spans="1:14" x14ac:dyDescent="0.25">
      <c r="A11" s="83" t="s">
        <v>12</v>
      </c>
      <c r="B11" s="83"/>
      <c r="C11" s="83"/>
      <c r="D11" s="83"/>
      <c r="E11" s="75"/>
      <c r="F11" s="76"/>
      <c r="G11" s="76"/>
      <c r="H11" s="77"/>
      <c r="I11" s="23" t="s">
        <v>1</v>
      </c>
      <c r="J11" s="8"/>
      <c r="K11" s="23"/>
      <c r="L11" s="23"/>
      <c r="M11" s="23"/>
      <c r="N11" s="24"/>
    </row>
    <row r="12" spans="1:14" x14ac:dyDescent="0.25">
      <c r="A12" s="2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26"/>
    </row>
    <row r="13" spans="1:14" ht="15.75" x14ac:dyDescent="0.3">
      <c r="A13" s="93" t="s">
        <v>90</v>
      </c>
      <c r="B13" s="1">
        <f>'3. Volum vânzări'!B17</f>
        <v>0</v>
      </c>
      <c r="C13" s="1">
        <f>'3. Volum vânzări'!C17</f>
        <v>0</v>
      </c>
      <c r="D13" s="1">
        <f>'3. Volum vânzări'!D17</f>
        <v>0</v>
      </c>
      <c r="E13" s="1">
        <f>'3. Volum vânzări'!E17</f>
        <v>0</v>
      </c>
      <c r="F13" s="1">
        <f>'3. Volum vânzări'!F17</f>
        <v>0</v>
      </c>
      <c r="G13" s="1">
        <f>'3. Volum vânzări'!G17</f>
        <v>0</v>
      </c>
      <c r="H13" s="1">
        <f>'3. Volum vânzări'!H17</f>
        <v>0</v>
      </c>
      <c r="I13" s="1">
        <f>'3. Volum vânzări'!I17</f>
        <v>0</v>
      </c>
      <c r="J13" s="1">
        <f>'3. Volum vânzări'!J17</f>
        <v>0</v>
      </c>
      <c r="K13" s="1">
        <f>'3. Volum vânzări'!K17</f>
        <v>0</v>
      </c>
      <c r="L13" s="1">
        <f>'3. Volum vânzări'!L17</f>
        <v>0</v>
      </c>
      <c r="M13" s="1">
        <f>'3. Volum vânzări'!M17</f>
        <v>0</v>
      </c>
      <c r="N13" s="11">
        <f>'3. Volum vânzări'!N17</f>
        <v>0</v>
      </c>
    </row>
    <row r="14" spans="1:14" ht="15.75" x14ac:dyDescent="0.3">
      <c r="A14" s="93" t="s">
        <v>91</v>
      </c>
      <c r="B14" s="1">
        <f>'6.5 Total costvariabil'!$B$5</f>
        <v>0</v>
      </c>
      <c r="C14" s="1">
        <f>'6.5 Total costvariabil'!$B$5</f>
        <v>0</v>
      </c>
      <c r="D14" s="1">
        <f>'6.5 Total costvariabil'!$B$5</f>
        <v>0</v>
      </c>
      <c r="E14" s="1">
        <f>'6.5 Total costvariabil'!$B$5</f>
        <v>0</v>
      </c>
      <c r="F14" s="1">
        <f>'6.5 Total costvariabil'!$B$5</f>
        <v>0</v>
      </c>
      <c r="G14" s="1">
        <f>'6.5 Total costvariabil'!$B$5</f>
        <v>0</v>
      </c>
      <c r="H14" s="1">
        <f>'6.5 Total costvariabil'!$B$5</f>
        <v>0</v>
      </c>
      <c r="I14" s="1">
        <f>'6.5 Total costvariabil'!$B$5</f>
        <v>0</v>
      </c>
      <c r="J14" s="1">
        <f>'6.5 Total costvariabil'!$B$5</f>
        <v>0</v>
      </c>
      <c r="K14" s="1">
        <f>'6.5 Total costvariabil'!$B$5</f>
        <v>0</v>
      </c>
      <c r="L14" s="1">
        <f>'6.5 Total costvariabil'!$B$5</f>
        <v>0</v>
      </c>
      <c r="M14" s="1">
        <f>'6.5 Total costvariabil'!$B$5</f>
        <v>0</v>
      </c>
      <c r="N14" s="11"/>
    </row>
    <row r="15" spans="1:14" ht="16.5" thickBot="1" x14ac:dyDescent="0.35">
      <c r="A15" s="115" t="s">
        <v>92</v>
      </c>
      <c r="B15" s="13">
        <f>B13*B14</f>
        <v>0</v>
      </c>
      <c r="C15" s="13">
        <f t="shared" ref="C15:M15" si="1">C13*C14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3">
        <f t="shared" si="1"/>
        <v>0</v>
      </c>
      <c r="M15" s="13">
        <f t="shared" si="1"/>
        <v>0</v>
      </c>
      <c r="N15" s="14">
        <f>SUM(B15:M15)</f>
        <v>0</v>
      </c>
    </row>
    <row r="16" spans="1:14" ht="15.75" thickBot="1" x14ac:dyDescent="0.3"/>
    <row r="17" spans="1:14" x14ac:dyDescent="0.25">
      <c r="A17" s="83" t="s">
        <v>13</v>
      </c>
      <c r="B17" s="83"/>
      <c r="C17" s="83"/>
      <c r="D17" s="83"/>
      <c r="E17" s="75"/>
      <c r="F17" s="76"/>
      <c r="G17" s="76"/>
      <c r="H17" s="77"/>
      <c r="I17" s="23" t="s">
        <v>1</v>
      </c>
      <c r="J17" s="8"/>
      <c r="K17" s="23"/>
      <c r="L17" s="23"/>
      <c r="M17" s="23"/>
      <c r="N17" s="24"/>
    </row>
    <row r="18" spans="1:14" x14ac:dyDescent="0.25">
      <c r="A18" s="2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6"/>
    </row>
    <row r="19" spans="1:14" ht="15.75" x14ac:dyDescent="0.3">
      <c r="A19" s="93" t="s">
        <v>90</v>
      </c>
      <c r="B19" s="1">
        <f>'3. Volum vânzări'!B24</f>
        <v>0</v>
      </c>
      <c r="C19" s="1">
        <f>'3. Volum vânzări'!C24</f>
        <v>0</v>
      </c>
      <c r="D19" s="1">
        <f>'3. Volum vânzări'!D24</f>
        <v>0</v>
      </c>
      <c r="E19" s="1">
        <f>'3. Volum vânzări'!E24</f>
        <v>0</v>
      </c>
      <c r="F19" s="1">
        <f>'3. Volum vânzări'!F24</f>
        <v>0</v>
      </c>
      <c r="G19" s="1">
        <f>'3. Volum vânzări'!G24</f>
        <v>0</v>
      </c>
      <c r="H19" s="1">
        <f>'3. Volum vânzări'!H24</f>
        <v>0</v>
      </c>
      <c r="I19" s="1">
        <f>'3. Volum vânzări'!I24</f>
        <v>0</v>
      </c>
      <c r="J19" s="1">
        <f>'3. Volum vânzări'!J24</f>
        <v>0</v>
      </c>
      <c r="K19" s="1">
        <f>'3. Volum vânzări'!K24</f>
        <v>0</v>
      </c>
      <c r="L19" s="1">
        <f>'3. Volum vânzări'!L24</f>
        <v>0</v>
      </c>
      <c r="M19" s="1">
        <f>'3. Volum vânzări'!M24</f>
        <v>0</v>
      </c>
      <c r="N19" s="11">
        <f>'3. Volum vânzări'!N24</f>
        <v>0</v>
      </c>
    </row>
    <row r="20" spans="1:14" ht="15.75" x14ac:dyDescent="0.3">
      <c r="A20" s="93" t="s">
        <v>91</v>
      </c>
      <c r="B20" s="1">
        <f>'6.5 Total costvariabil'!$B$6</f>
        <v>0</v>
      </c>
      <c r="C20" s="1">
        <f>'6.5 Total costvariabil'!$B$6</f>
        <v>0</v>
      </c>
      <c r="D20" s="1">
        <f>'6.5 Total costvariabil'!$B$6</f>
        <v>0</v>
      </c>
      <c r="E20" s="1">
        <f>'6.5 Total costvariabil'!$B$6</f>
        <v>0</v>
      </c>
      <c r="F20" s="1">
        <f>'6.5 Total costvariabil'!$B$6</f>
        <v>0</v>
      </c>
      <c r="G20" s="1">
        <f>'6.5 Total costvariabil'!$B$6</f>
        <v>0</v>
      </c>
      <c r="H20" s="1">
        <f>'6.5 Total costvariabil'!$B$6</f>
        <v>0</v>
      </c>
      <c r="I20" s="1">
        <f>'6.5 Total costvariabil'!$B$6</f>
        <v>0</v>
      </c>
      <c r="J20" s="1">
        <f>'6.5 Total costvariabil'!$B$6</f>
        <v>0</v>
      </c>
      <c r="K20" s="1">
        <f>'6.5 Total costvariabil'!$B$6</f>
        <v>0</v>
      </c>
      <c r="L20" s="1">
        <f>'6.5 Total costvariabil'!$B$6</f>
        <v>0</v>
      </c>
      <c r="M20" s="1">
        <f>'6.5 Total costvariabil'!$B$6</f>
        <v>0</v>
      </c>
      <c r="N20" s="11"/>
    </row>
    <row r="21" spans="1:14" ht="16.5" thickBot="1" x14ac:dyDescent="0.35">
      <c r="A21" s="115" t="s">
        <v>92</v>
      </c>
      <c r="B21" s="13">
        <f>B19*B20</f>
        <v>0</v>
      </c>
      <c r="C21" s="13">
        <f t="shared" ref="C21:M21" si="2">C19*C20</f>
        <v>0</v>
      </c>
      <c r="D21" s="13">
        <f t="shared" si="2"/>
        <v>0</v>
      </c>
      <c r="E21" s="13">
        <f t="shared" si="2"/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K21" s="13">
        <f t="shared" si="2"/>
        <v>0</v>
      </c>
      <c r="L21" s="13">
        <f t="shared" si="2"/>
        <v>0</v>
      </c>
      <c r="M21" s="13">
        <f t="shared" si="2"/>
        <v>0</v>
      </c>
      <c r="N21" s="14">
        <f>SUM(B21:M21)</f>
        <v>0</v>
      </c>
    </row>
    <row r="22" spans="1:14" ht="15.75" thickBot="1" x14ac:dyDescent="0.3"/>
    <row r="23" spans="1:14" x14ac:dyDescent="0.25">
      <c r="A23" s="83" t="s">
        <v>14</v>
      </c>
      <c r="B23" s="83"/>
      <c r="C23" s="83"/>
      <c r="D23" s="83"/>
      <c r="E23" s="75"/>
      <c r="F23" s="76"/>
      <c r="G23" s="76"/>
      <c r="H23" s="77"/>
      <c r="I23" s="23" t="s">
        <v>1</v>
      </c>
      <c r="J23" s="8"/>
      <c r="K23" s="23"/>
      <c r="L23" s="23"/>
      <c r="M23" s="23"/>
      <c r="N23" s="24"/>
    </row>
    <row r="24" spans="1:14" x14ac:dyDescent="0.25">
      <c r="A24" s="2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26"/>
    </row>
    <row r="25" spans="1:14" ht="15.75" x14ac:dyDescent="0.3">
      <c r="A25" s="93" t="s">
        <v>90</v>
      </c>
      <c r="B25" s="1">
        <f>'3. Volum vânzări'!B31</f>
        <v>0</v>
      </c>
      <c r="C25" s="1">
        <f>'3. Volum vânzări'!C31</f>
        <v>0</v>
      </c>
      <c r="D25" s="1">
        <f>'3. Volum vânzări'!D31</f>
        <v>0</v>
      </c>
      <c r="E25" s="1">
        <f>'3. Volum vânzări'!E31</f>
        <v>0</v>
      </c>
      <c r="F25" s="1">
        <f>'3. Volum vânzări'!F31</f>
        <v>0</v>
      </c>
      <c r="G25" s="1">
        <f>'3. Volum vânzări'!G31</f>
        <v>0</v>
      </c>
      <c r="H25" s="1">
        <f>'3. Volum vânzări'!H31</f>
        <v>0</v>
      </c>
      <c r="I25" s="1">
        <f>'3. Volum vânzări'!I31</f>
        <v>0</v>
      </c>
      <c r="J25" s="1">
        <f>'3. Volum vânzări'!J31</f>
        <v>0</v>
      </c>
      <c r="K25" s="1">
        <f>'3. Volum vânzări'!K31</f>
        <v>0</v>
      </c>
      <c r="L25" s="1">
        <f>'3. Volum vânzări'!L31</f>
        <v>0</v>
      </c>
      <c r="M25" s="1">
        <f>'3. Volum vânzări'!M31</f>
        <v>0</v>
      </c>
      <c r="N25" s="11">
        <f>'3. Volum vânzări'!N31</f>
        <v>0</v>
      </c>
    </row>
    <row r="26" spans="1:14" ht="15.75" x14ac:dyDescent="0.3">
      <c r="A26" s="93" t="s">
        <v>91</v>
      </c>
      <c r="B26" s="1">
        <f>'6.5 Total costvariabil'!$B$7</f>
        <v>0</v>
      </c>
      <c r="C26" s="1">
        <f>'6.5 Total costvariabil'!$B$7</f>
        <v>0</v>
      </c>
      <c r="D26" s="1">
        <f>'6.5 Total costvariabil'!$B$7</f>
        <v>0</v>
      </c>
      <c r="E26" s="1">
        <f>'6.5 Total costvariabil'!$B$7</f>
        <v>0</v>
      </c>
      <c r="F26" s="1">
        <f>'6.5 Total costvariabil'!$B$7</f>
        <v>0</v>
      </c>
      <c r="G26" s="1">
        <f>'6.5 Total costvariabil'!$B$7</f>
        <v>0</v>
      </c>
      <c r="H26" s="1">
        <f>'6.5 Total costvariabil'!$B$7</f>
        <v>0</v>
      </c>
      <c r="I26" s="1">
        <f>'6.5 Total costvariabil'!$B$7</f>
        <v>0</v>
      </c>
      <c r="J26" s="1">
        <f>'6.5 Total costvariabil'!$B$7</f>
        <v>0</v>
      </c>
      <c r="K26" s="1">
        <f>'6.5 Total costvariabil'!$B$7</f>
        <v>0</v>
      </c>
      <c r="L26" s="1">
        <f>'6.5 Total costvariabil'!$B$7</f>
        <v>0</v>
      </c>
      <c r="M26" s="1">
        <f>'6.5 Total costvariabil'!$B$7</f>
        <v>0</v>
      </c>
      <c r="N26" s="11"/>
    </row>
    <row r="27" spans="1:14" ht="16.5" thickBot="1" x14ac:dyDescent="0.35">
      <c r="A27" s="115" t="s">
        <v>92</v>
      </c>
      <c r="B27" s="13">
        <f>B25*B26</f>
        <v>0</v>
      </c>
      <c r="C27" s="13">
        <f t="shared" ref="C27:M27" si="3">C25*C26</f>
        <v>0</v>
      </c>
      <c r="D27" s="13">
        <f t="shared" si="3"/>
        <v>0</v>
      </c>
      <c r="E27" s="13">
        <f t="shared" si="3"/>
        <v>0</v>
      </c>
      <c r="F27" s="13">
        <f t="shared" si="3"/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  <c r="L27" s="13">
        <f t="shared" si="3"/>
        <v>0</v>
      </c>
      <c r="M27" s="13">
        <f t="shared" si="3"/>
        <v>0</v>
      </c>
      <c r="N27" s="14">
        <f>SUM(B27:M27)</f>
        <v>0</v>
      </c>
    </row>
    <row r="28" spans="1:14" ht="15.75" thickBot="1" x14ac:dyDescent="0.3"/>
    <row r="29" spans="1:14" x14ac:dyDescent="0.25">
      <c r="A29" s="119" t="s">
        <v>92</v>
      </c>
      <c r="B29" s="8">
        <f>B9+B15+B21+B27</f>
        <v>0</v>
      </c>
      <c r="C29" s="8">
        <f t="shared" ref="C29:N29" si="4">C9+C15+C21+C27</f>
        <v>0</v>
      </c>
      <c r="D29" s="8">
        <f t="shared" si="4"/>
        <v>0</v>
      </c>
      <c r="E29" s="8">
        <f t="shared" si="4"/>
        <v>0</v>
      </c>
      <c r="F29" s="8">
        <f t="shared" si="4"/>
        <v>0</v>
      </c>
      <c r="G29" s="8">
        <f t="shared" si="4"/>
        <v>0</v>
      </c>
      <c r="H29" s="8">
        <f t="shared" si="4"/>
        <v>0</v>
      </c>
      <c r="I29" s="8">
        <f t="shared" si="4"/>
        <v>0</v>
      </c>
      <c r="J29" s="8">
        <f t="shared" si="4"/>
        <v>0</v>
      </c>
      <c r="K29" s="8">
        <f t="shared" si="4"/>
        <v>0</v>
      </c>
      <c r="L29" s="8">
        <f t="shared" si="4"/>
        <v>0</v>
      </c>
      <c r="M29" s="8">
        <f t="shared" si="4"/>
        <v>0</v>
      </c>
      <c r="N29" s="9">
        <f t="shared" si="4"/>
        <v>0</v>
      </c>
    </row>
    <row r="30" spans="1:14" x14ac:dyDescent="0.25">
      <c r="A30" s="120" t="s">
        <v>93</v>
      </c>
      <c r="B30" s="1" t="e">
        <f>'6.3 Costuri fixe'!B20</f>
        <v>#DIV/0!</v>
      </c>
      <c r="C30" s="1">
        <f>'6.3 Costuri fixe'!C20</f>
        <v>0</v>
      </c>
      <c r="D30" s="1">
        <f>'6.3 Costuri fixe'!D20</f>
        <v>0</v>
      </c>
      <c r="E30" s="1">
        <f>'6.3 Costuri fixe'!E20</f>
        <v>0</v>
      </c>
      <c r="F30" s="1">
        <f>'6.3 Costuri fixe'!F20</f>
        <v>0</v>
      </c>
      <c r="G30" s="1">
        <f>'6.3 Costuri fixe'!G20</f>
        <v>0</v>
      </c>
      <c r="H30" s="1">
        <f>'6.3 Costuri fixe'!H20</f>
        <v>0</v>
      </c>
      <c r="I30" s="1">
        <f>'6.3 Costuri fixe'!I20</f>
        <v>0</v>
      </c>
      <c r="J30" s="1">
        <f>'6.3 Costuri fixe'!J20</f>
        <v>0</v>
      </c>
      <c r="K30" s="1">
        <f>'6.3 Costuri fixe'!K20</f>
        <v>0</v>
      </c>
      <c r="L30" s="1">
        <f>'6.3 Costuri fixe'!L20</f>
        <v>0</v>
      </c>
      <c r="M30" s="1">
        <f>'6.3 Costuri fixe'!M20</f>
        <v>0</v>
      </c>
      <c r="N30" s="11" t="e">
        <f>SUM(B30:M30)</f>
        <v>#DIV/0!</v>
      </c>
    </row>
    <row r="31" spans="1:14" ht="15.75" thickBot="1" x14ac:dyDescent="0.3">
      <c r="A31" s="121" t="s">
        <v>94</v>
      </c>
      <c r="B31" s="13" t="e">
        <f>B29+B30</f>
        <v>#DIV/0!</v>
      </c>
      <c r="C31" s="13">
        <f t="shared" ref="C31:N31" si="5">C29+C30</f>
        <v>0</v>
      </c>
      <c r="D31" s="13">
        <f t="shared" si="5"/>
        <v>0</v>
      </c>
      <c r="E31" s="13">
        <f t="shared" si="5"/>
        <v>0</v>
      </c>
      <c r="F31" s="13">
        <f t="shared" si="5"/>
        <v>0</v>
      </c>
      <c r="G31" s="13">
        <f t="shared" si="5"/>
        <v>0</v>
      </c>
      <c r="H31" s="13">
        <f t="shared" si="5"/>
        <v>0</v>
      </c>
      <c r="I31" s="13">
        <f t="shared" si="5"/>
        <v>0</v>
      </c>
      <c r="J31" s="13">
        <f t="shared" si="5"/>
        <v>0</v>
      </c>
      <c r="K31" s="13">
        <f t="shared" si="5"/>
        <v>0</v>
      </c>
      <c r="L31" s="13">
        <f t="shared" si="5"/>
        <v>0</v>
      </c>
      <c r="M31" s="13">
        <f t="shared" si="5"/>
        <v>0</v>
      </c>
      <c r="N31" s="14" t="e">
        <f t="shared" si="5"/>
        <v>#DIV/0!</v>
      </c>
    </row>
  </sheetData>
  <mergeCells count="9">
    <mergeCell ref="A23:D23"/>
    <mergeCell ref="E23:H23"/>
    <mergeCell ref="A1:N1"/>
    <mergeCell ref="A5:D5"/>
    <mergeCell ref="E5:H5"/>
    <mergeCell ref="A11:D11"/>
    <mergeCell ref="E11:H11"/>
    <mergeCell ref="A17:D17"/>
    <mergeCell ref="E17:H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N16"/>
  <sheetViews>
    <sheetView workbookViewId="0">
      <selection activeCell="P17" sqref="P17"/>
    </sheetView>
  </sheetViews>
  <sheetFormatPr defaultRowHeight="15" x14ac:dyDescent="0.25"/>
  <cols>
    <col min="1" max="1" width="42.28515625" bestFit="1" customWidth="1"/>
  </cols>
  <sheetData>
    <row r="1" spans="1:14" ht="15.75" x14ac:dyDescent="0.3">
      <c r="A1" s="84" t="s">
        <v>95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thickBot="1" x14ac:dyDescent="0.3"/>
    <row r="3" spans="1:14" ht="15.75" thickBot="1" x14ac:dyDescent="0.3">
      <c r="A3" s="122" t="s">
        <v>96</v>
      </c>
      <c r="B3" s="46">
        <v>1</v>
      </c>
      <c r="C3" s="46">
        <v>2</v>
      </c>
      <c r="D3" s="46">
        <v>3</v>
      </c>
      <c r="E3" s="46">
        <v>4</v>
      </c>
      <c r="F3" s="46">
        <v>5</v>
      </c>
      <c r="G3" s="46">
        <v>6</v>
      </c>
      <c r="H3" s="46">
        <v>7</v>
      </c>
      <c r="I3" s="46">
        <v>8</v>
      </c>
      <c r="J3" s="46">
        <v>9</v>
      </c>
      <c r="K3" s="46">
        <v>10</v>
      </c>
      <c r="L3" s="46">
        <v>11</v>
      </c>
      <c r="M3" s="46">
        <v>12</v>
      </c>
      <c r="N3" s="47" t="s">
        <v>6</v>
      </c>
    </row>
    <row r="4" spans="1:14" ht="15.75" thickBot="1" x14ac:dyDescent="0.3">
      <c r="A4" s="36"/>
      <c r="B4" s="37"/>
      <c r="C4" s="37"/>
      <c r="D4" s="37"/>
      <c r="E4" s="37"/>
      <c r="F4" s="37"/>
      <c r="G4" s="38"/>
      <c r="H4" s="38"/>
      <c r="I4" s="38"/>
      <c r="J4" s="38"/>
      <c r="K4" s="38"/>
      <c r="L4" s="38"/>
      <c r="M4" s="38"/>
      <c r="N4" s="39"/>
    </row>
    <row r="5" spans="1:14" x14ac:dyDescent="0.25">
      <c r="A5" s="123" t="s">
        <v>97</v>
      </c>
      <c r="B5" s="40">
        <f>'7.1 Plan vânzări'!B51</f>
        <v>0</v>
      </c>
      <c r="C5" s="40">
        <f>'7.1 Plan vânzări'!C51</f>
        <v>0</v>
      </c>
      <c r="D5" s="40">
        <f>'7.1 Plan vânzări'!D51</f>
        <v>0</v>
      </c>
      <c r="E5" s="40">
        <f>'7.1 Plan vânzări'!E51</f>
        <v>0</v>
      </c>
      <c r="F5" s="40">
        <f>'7.1 Plan vânzări'!F51</f>
        <v>0</v>
      </c>
      <c r="G5" s="40">
        <f>'7.1 Plan vânzări'!G51</f>
        <v>0</v>
      </c>
      <c r="H5" s="40">
        <f>'7.1 Plan vânzări'!H51</f>
        <v>0</v>
      </c>
      <c r="I5" s="40">
        <f>'7.1 Plan vânzări'!I51</f>
        <v>0</v>
      </c>
      <c r="J5" s="40">
        <f>'7.1 Plan vânzări'!J51</f>
        <v>0</v>
      </c>
      <c r="K5" s="40">
        <f>'7.1 Plan vânzări'!K51</f>
        <v>0</v>
      </c>
      <c r="L5" s="40">
        <f>'7.1 Plan vânzări'!L51</f>
        <v>0</v>
      </c>
      <c r="M5" s="40">
        <f>'7.1 Plan vânzări'!M51</f>
        <v>0</v>
      </c>
      <c r="N5" s="41">
        <f>SUM(B5:M5)</f>
        <v>0</v>
      </c>
    </row>
    <row r="6" spans="1:14" ht="15.75" x14ac:dyDescent="0.3">
      <c r="A6" s="124" t="s">
        <v>98</v>
      </c>
      <c r="B6" s="44">
        <f>'7.2 Plan costuri'!B29</f>
        <v>0</v>
      </c>
      <c r="C6" s="44">
        <f>'7.2 Plan costuri'!C29</f>
        <v>0</v>
      </c>
      <c r="D6" s="44">
        <f>'7.2 Plan costuri'!D29</f>
        <v>0</v>
      </c>
      <c r="E6" s="44">
        <f>'7.2 Plan costuri'!E29</f>
        <v>0</v>
      </c>
      <c r="F6" s="44">
        <f>'7.2 Plan costuri'!F29</f>
        <v>0</v>
      </c>
      <c r="G6" s="44">
        <f>'7.2 Plan costuri'!G29</f>
        <v>0</v>
      </c>
      <c r="H6" s="44">
        <f>'7.2 Plan costuri'!H29</f>
        <v>0</v>
      </c>
      <c r="I6" s="44">
        <f>'7.2 Plan costuri'!I29</f>
        <v>0</v>
      </c>
      <c r="J6" s="44">
        <f>'7.2 Plan costuri'!J29</f>
        <v>0</v>
      </c>
      <c r="K6" s="44">
        <f>'7.2 Plan costuri'!K29</f>
        <v>0</v>
      </c>
      <c r="L6" s="44">
        <f>'7.2 Plan costuri'!L29</f>
        <v>0</v>
      </c>
      <c r="M6" s="44">
        <f>'7.2 Plan costuri'!M29</f>
        <v>0</v>
      </c>
      <c r="N6" s="45">
        <f t="shared" ref="N6:N16" si="0">SUM(B6:M6)</f>
        <v>0</v>
      </c>
    </row>
    <row r="7" spans="1:14" ht="15.75" x14ac:dyDescent="0.3">
      <c r="A7" s="124" t="s">
        <v>99</v>
      </c>
      <c r="B7" s="44">
        <f>B5-B6</f>
        <v>0</v>
      </c>
      <c r="C7" s="44">
        <f t="shared" ref="C7:M7" si="1">C5-C6</f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5">
        <f t="shared" si="0"/>
        <v>0</v>
      </c>
    </row>
    <row r="8" spans="1:14" ht="15.75" x14ac:dyDescent="0.3">
      <c r="A8" s="124" t="s">
        <v>100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>
        <f t="shared" si="0"/>
        <v>0</v>
      </c>
    </row>
    <row r="9" spans="1:14" ht="15.75" x14ac:dyDescent="0.3">
      <c r="A9" s="124" t="s">
        <v>101</v>
      </c>
      <c r="B9" s="44">
        <f>'6.3 Costuri fixe'!B10+'6.3 Costuri fixe'!B12</f>
        <v>0</v>
      </c>
      <c r="C9" s="44">
        <f>'6.3 Costuri fixe'!C10+'6.3 Costuri fixe'!C12</f>
        <v>0</v>
      </c>
      <c r="D9" s="44">
        <f>'6.3 Costuri fixe'!D10+'6.3 Costuri fixe'!D12</f>
        <v>0</v>
      </c>
      <c r="E9" s="44">
        <f>'6.3 Costuri fixe'!E10+'6.3 Costuri fixe'!E12</f>
        <v>0</v>
      </c>
      <c r="F9" s="44">
        <f>'6.3 Costuri fixe'!F10+'6.3 Costuri fixe'!F12</f>
        <v>0</v>
      </c>
      <c r="G9" s="44">
        <f>'6.3 Costuri fixe'!G10+'6.3 Costuri fixe'!G12</f>
        <v>0</v>
      </c>
      <c r="H9" s="44">
        <f>'6.3 Costuri fixe'!H10+'6.3 Costuri fixe'!H12</f>
        <v>0</v>
      </c>
      <c r="I9" s="44">
        <f>'6.3 Costuri fixe'!I10+'6.3 Costuri fixe'!I12</f>
        <v>0</v>
      </c>
      <c r="J9" s="44">
        <f>'6.3 Costuri fixe'!J10+'6.3 Costuri fixe'!J12</f>
        <v>0</v>
      </c>
      <c r="K9" s="44">
        <f>'6.3 Costuri fixe'!K10+'6.3 Costuri fixe'!K12</f>
        <v>0</v>
      </c>
      <c r="L9" s="44">
        <f>'6.3 Costuri fixe'!L10+'6.3 Costuri fixe'!L12</f>
        <v>0</v>
      </c>
      <c r="M9" s="44">
        <f>'6.3 Costuri fixe'!M10+'6.3 Costuri fixe'!M12</f>
        <v>0</v>
      </c>
      <c r="N9" s="45">
        <f t="shared" si="0"/>
        <v>0</v>
      </c>
    </row>
    <row r="10" spans="1:14" ht="15.75" x14ac:dyDescent="0.3">
      <c r="A10" s="124" t="s">
        <v>102</v>
      </c>
      <c r="B10" s="44" t="e">
        <f>'7.2 Plan costuri'!B30-B9</f>
        <v>#DIV/0!</v>
      </c>
      <c r="C10" s="44">
        <f>'7.2 Plan costuri'!C30-C9</f>
        <v>0</v>
      </c>
      <c r="D10" s="44">
        <f>'7.2 Plan costuri'!D30-D9</f>
        <v>0</v>
      </c>
      <c r="E10" s="44">
        <f>'7.2 Plan costuri'!E30-E9</f>
        <v>0</v>
      </c>
      <c r="F10" s="44">
        <f>'7.2 Plan costuri'!F30-F9</f>
        <v>0</v>
      </c>
      <c r="G10" s="44">
        <f>'7.2 Plan costuri'!G30-G9</f>
        <v>0</v>
      </c>
      <c r="H10" s="44">
        <f>'7.2 Plan costuri'!H30-H9</f>
        <v>0</v>
      </c>
      <c r="I10" s="44">
        <f>'7.2 Plan costuri'!I30-I9</f>
        <v>0</v>
      </c>
      <c r="J10" s="44">
        <f>'7.2 Plan costuri'!J30-J9</f>
        <v>0</v>
      </c>
      <c r="K10" s="44">
        <f>'7.2 Plan costuri'!K30-K9</f>
        <v>0</v>
      </c>
      <c r="L10" s="44">
        <f>'7.2 Plan costuri'!L30-L9</f>
        <v>0</v>
      </c>
      <c r="M10" s="44">
        <f>'7.2 Plan costuri'!M30-M9</f>
        <v>0</v>
      </c>
      <c r="N10" s="45" t="e">
        <f t="shared" si="0"/>
        <v>#DIV/0!</v>
      </c>
    </row>
    <row r="11" spans="1:14" ht="15.75" x14ac:dyDescent="0.3">
      <c r="A11" s="124" t="s">
        <v>103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>
        <f t="shared" si="0"/>
        <v>0</v>
      </c>
    </row>
    <row r="12" spans="1:14" ht="15.75" x14ac:dyDescent="0.3">
      <c r="A12" s="125" t="s">
        <v>104</v>
      </c>
      <c r="B12" s="42" t="e">
        <f>B7+B8-B9-B10-B11</f>
        <v>#DIV/0!</v>
      </c>
      <c r="C12" s="42">
        <f t="shared" ref="C12:M12" si="2">C7+C8-C9-C10-C11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 t="e">
        <f t="shared" si="0"/>
        <v>#DIV/0!</v>
      </c>
    </row>
    <row r="13" spans="1:14" ht="15.75" x14ac:dyDescent="0.3">
      <c r="A13" s="124" t="s">
        <v>105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>
        <f t="shared" si="0"/>
        <v>0</v>
      </c>
    </row>
    <row r="14" spans="1:14" ht="15.75" x14ac:dyDescent="0.3">
      <c r="A14" s="125" t="s">
        <v>106</v>
      </c>
      <c r="B14" s="42" t="e">
        <f>B12+B13</f>
        <v>#DIV/0!</v>
      </c>
      <c r="C14" s="42">
        <f t="shared" ref="C14:M14" si="3">C12+C13</f>
        <v>0</v>
      </c>
      <c r="D14" s="42">
        <f t="shared" si="3"/>
        <v>0</v>
      </c>
      <c r="E14" s="42">
        <f t="shared" si="3"/>
        <v>0</v>
      </c>
      <c r="F14" s="42">
        <f t="shared" si="3"/>
        <v>0</v>
      </c>
      <c r="G14" s="42">
        <f t="shared" si="3"/>
        <v>0</v>
      </c>
      <c r="H14" s="42">
        <f t="shared" si="3"/>
        <v>0</v>
      </c>
      <c r="I14" s="42">
        <f t="shared" si="3"/>
        <v>0</v>
      </c>
      <c r="J14" s="42">
        <f t="shared" si="3"/>
        <v>0</v>
      </c>
      <c r="K14" s="42">
        <f t="shared" si="3"/>
        <v>0</v>
      </c>
      <c r="L14" s="42">
        <f t="shared" si="3"/>
        <v>0</v>
      </c>
      <c r="M14" s="42">
        <f t="shared" si="3"/>
        <v>0</v>
      </c>
      <c r="N14" s="43" t="e">
        <f t="shared" si="0"/>
        <v>#DIV/0!</v>
      </c>
    </row>
    <row r="15" spans="1:14" ht="15.75" x14ac:dyDescent="0.3">
      <c r="A15" s="126" t="s">
        <v>107</v>
      </c>
      <c r="B15" s="44" t="e">
        <f>B14*0.12</f>
        <v>#DIV/0!</v>
      </c>
      <c r="C15" s="44">
        <f t="shared" ref="C15:M15" si="4">C14*0.12</f>
        <v>0</v>
      </c>
      <c r="D15" s="44">
        <f t="shared" si="4"/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44">
        <f t="shared" si="4"/>
        <v>0</v>
      </c>
      <c r="K15" s="44">
        <f t="shared" si="4"/>
        <v>0</v>
      </c>
      <c r="L15" s="44">
        <f t="shared" si="4"/>
        <v>0</v>
      </c>
      <c r="M15" s="44">
        <f t="shared" si="4"/>
        <v>0</v>
      </c>
      <c r="N15" s="45" t="e">
        <f t="shared" si="0"/>
        <v>#DIV/0!</v>
      </c>
    </row>
    <row r="16" spans="1:14" ht="16.5" thickBot="1" x14ac:dyDescent="0.35">
      <c r="A16" s="127" t="s">
        <v>108</v>
      </c>
      <c r="B16" s="48" t="e">
        <f t="shared" ref="B16:M16" si="5">B14-B15</f>
        <v>#DIV/0!</v>
      </c>
      <c r="C16" s="48">
        <f t="shared" si="5"/>
        <v>0</v>
      </c>
      <c r="D16" s="48">
        <f t="shared" si="5"/>
        <v>0</v>
      </c>
      <c r="E16" s="48">
        <f t="shared" si="5"/>
        <v>0</v>
      </c>
      <c r="F16" s="48">
        <f t="shared" si="5"/>
        <v>0</v>
      </c>
      <c r="G16" s="48">
        <f t="shared" si="5"/>
        <v>0</v>
      </c>
      <c r="H16" s="48">
        <f t="shared" si="5"/>
        <v>0</v>
      </c>
      <c r="I16" s="48">
        <f t="shared" si="5"/>
        <v>0</v>
      </c>
      <c r="J16" s="48">
        <f t="shared" si="5"/>
        <v>0</v>
      </c>
      <c r="K16" s="48">
        <f t="shared" si="5"/>
        <v>0</v>
      </c>
      <c r="L16" s="48">
        <f t="shared" si="5"/>
        <v>0</v>
      </c>
      <c r="M16" s="48">
        <f t="shared" si="5"/>
        <v>0</v>
      </c>
      <c r="N16" s="49" t="e">
        <f t="shared" si="0"/>
        <v>#DIV/0!</v>
      </c>
    </row>
  </sheetData>
  <mergeCells count="1">
    <mergeCell ref="A1:N1"/>
  </mergeCells>
  <conditionalFormatting sqref="B4:N4 N6 B8:N16">
    <cfRule type="expression" dxfId="9" priority="9" stopIfTrue="1">
      <formula>ISERROR($J$18)</formula>
    </cfRule>
    <cfRule type="expression" dxfId="8" priority="10" stopIfTrue="1">
      <formula>ISNA(B4)</formula>
    </cfRule>
  </conditionalFormatting>
  <conditionalFormatting sqref="B4">
    <cfRule type="expression" dxfId="7" priority="7" stopIfTrue="1">
      <formula>ISERROR($B$18)</formula>
    </cfRule>
    <cfRule type="expression" dxfId="6" priority="8" stopIfTrue="1">
      <formula>ISNA(B4)</formula>
    </cfRule>
  </conditionalFormatting>
  <conditionalFormatting sqref="B16:N16 N6 B8:N14">
    <cfRule type="expression" dxfId="5" priority="5" stopIfTrue="1">
      <formula>ISERROR($K$18)</formula>
    </cfRule>
    <cfRule type="expression" dxfId="4" priority="6" stopIfTrue="1">
      <formula>ISNA(B6)</formula>
    </cfRule>
  </conditionalFormatting>
  <conditionalFormatting sqref="A6:A16">
    <cfRule type="expression" dxfId="3" priority="3" stopIfTrue="1">
      <formula>ISERROR($J$27)</formula>
    </cfRule>
    <cfRule type="expression" dxfId="2" priority="4" stopIfTrue="1">
      <formula>ISNA(A6)</formula>
    </cfRule>
  </conditionalFormatting>
  <conditionalFormatting sqref="A16 A6:A14">
    <cfRule type="expression" dxfId="1" priority="1" stopIfTrue="1">
      <formula>ISERROR($K$27)</formula>
    </cfRule>
    <cfRule type="expression" dxfId="0" priority="2" stopIfTrue="1">
      <formula>ISNA(A6)</formula>
    </cfRule>
  </conditionalFormatting>
  <pageMargins left="0.7" right="0.7" top="0.75" bottom="0.75" header="0.3" footer="0.3"/>
  <ignoredErrors>
    <ignoredError sqref="B10:N10 B12:N16 B11:M11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O43"/>
  <sheetViews>
    <sheetView workbookViewId="0">
      <selection activeCell="N20" sqref="N20"/>
    </sheetView>
  </sheetViews>
  <sheetFormatPr defaultRowHeight="15" x14ac:dyDescent="0.25"/>
  <cols>
    <col min="1" max="1" width="46.85546875" style="55" bestFit="1" customWidth="1"/>
    <col min="2" max="2" width="15" style="54" bestFit="1" customWidth="1"/>
    <col min="3" max="16384" width="9.140625" style="54"/>
  </cols>
  <sheetData>
    <row r="1" spans="1:15" x14ac:dyDescent="0.3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3" spans="1:15" x14ac:dyDescent="0.25">
      <c r="A3" s="78"/>
      <c r="B3" s="5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50" t="s">
        <v>4</v>
      </c>
    </row>
    <row r="4" spans="1:15" x14ac:dyDescent="0.25">
      <c r="A4" s="78"/>
      <c r="B4" s="50" t="s">
        <v>122</v>
      </c>
      <c r="C4" s="51">
        <v>1</v>
      </c>
      <c r="D4" s="51">
        <v>2</v>
      </c>
      <c r="E4" s="51">
        <v>3</v>
      </c>
      <c r="F4" s="51">
        <v>4</v>
      </c>
      <c r="G4" s="51">
        <v>5</v>
      </c>
      <c r="H4" s="51">
        <v>6</v>
      </c>
      <c r="I4" s="51">
        <v>7</v>
      </c>
      <c r="J4" s="51">
        <v>8</v>
      </c>
      <c r="K4" s="51">
        <v>9</v>
      </c>
      <c r="L4" s="51">
        <v>10</v>
      </c>
      <c r="M4" s="51">
        <v>11</v>
      </c>
      <c r="N4" s="51">
        <v>12</v>
      </c>
      <c r="O4" s="51">
        <f>C3</f>
        <v>0</v>
      </c>
    </row>
    <row r="5" spans="1:15" x14ac:dyDescent="0.25">
      <c r="A5" s="56" t="s">
        <v>110</v>
      </c>
      <c r="B5" s="5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x14ac:dyDescent="0.25">
      <c r="A6" s="57" t="s">
        <v>111</v>
      </c>
      <c r="B6" s="61"/>
      <c r="C6" s="61">
        <f>'7.1 Plan vânzări'!B51</f>
        <v>0</v>
      </c>
      <c r="D6" s="61">
        <f>'7.1 Plan vânzări'!C51</f>
        <v>0</v>
      </c>
      <c r="E6" s="61">
        <f>'7.1 Plan vânzări'!D51</f>
        <v>0</v>
      </c>
      <c r="F6" s="61">
        <f>'7.1 Plan vânzări'!E51</f>
        <v>0</v>
      </c>
      <c r="G6" s="61">
        <f>'7.1 Plan vânzări'!F51</f>
        <v>0</v>
      </c>
      <c r="H6" s="61">
        <f>'7.1 Plan vânzări'!G51</f>
        <v>0</v>
      </c>
      <c r="I6" s="61">
        <f>'7.1 Plan vânzări'!H51</f>
        <v>0</v>
      </c>
      <c r="J6" s="61">
        <f>'7.1 Plan vânzări'!I51</f>
        <v>0</v>
      </c>
      <c r="K6" s="61">
        <f>'7.1 Plan vânzări'!J51</f>
        <v>0</v>
      </c>
      <c r="L6" s="61">
        <f>'7.1 Plan vânzări'!K51</f>
        <v>0</v>
      </c>
      <c r="M6" s="61">
        <f>'7.1 Plan vânzări'!L51</f>
        <v>0</v>
      </c>
      <c r="N6" s="61">
        <f>'7.1 Plan vânzări'!M51</f>
        <v>0</v>
      </c>
      <c r="O6" s="61">
        <f t="shared" ref="O6:O11" si="0">SUM(C6:N6)</f>
        <v>0</v>
      </c>
    </row>
    <row r="7" spans="1:15" x14ac:dyDescent="0.25">
      <c r="A7" s="57" t="s">
        <v>112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>
        <f t="shared" si="0"/>
        <v>0</v>
      </c>
    </row>
    <row r="8" spans="1:15" x14ac:dyDescent="0.25">
      <c r="A8" s="57" t="s">
        <v>113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>
        <f t="shared" si="0"/>
        <v>0</v>
      </c>
    </row>
    <row r="9" spans="1:15" x14ac:dyDescent="0.25">
      <c r="A9" s="57" t="s">
        <v>114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>
        <f t="shared" si="0"/>
        <v>0</v>
      </c>
    </row>
    <row r="10" spans="1:15" x14ac:dyDescent="0.25">
      <c r="A10" s="57" t="s">
        <v>115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>
        <f t="shared" si="0"/>
        <v>0</v>
      </c>
    </row>
    <row r="11" spans="1:15" x14ac:dyDescent="0.25">
      <c r="A11" s="57" t="s">
        <v>116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>
        <f t="shared" si="0"/>
        <v>0</v>
      </c>
    </row>
    <row r="12" spans="1:15" x14ac:dyDescent="0.25">
      <c r="A12" s="57" t="s">
        <v>117</v>
      </c>
      <c r="B12" s="61"/>
      <c r="C12" s="61">
        <f t="shared" ref="C12:O12" si="1">SUM(C13:C15)</f>
        <v>0</v>
      </c>
      <c r="D12" s="61">
        <f t="shared" si="1"/>
        <v>0</v>
      </c>
      <c r="E12" s="61">
        <f t="shared" si="1"/>
        <v>0</v>
      </c>
      <c r="F12" s="61">
        <f t="shared" si="1"/>
        <v>0</v>
      </c>
      <c r="G12" s="61">
        <f t="shared" si="1"/>
        <v>0</v>
      </c>
      <c r="H12" s="61">
        <f t="shared" si="1"/>
        <v>0</v>
      </c>
      <c r="I12" s="61">
        <f t="shared" si="1"/>
        <v>0</v>
      </c>
      <c r="J12" s="61">
        <f t="shared" si="1"/>
        <v>0</v>
      </c>
      <c r="K12" s="61">
        <f t="shared" si="1"/>
        <v>0</v>
      </c>
      <c r="L12" s="61">
        <f t="shared" si="1"/>
        <v>0</v>
      </c>
      <c r="M12" s="61">
        <f t="shared" si="1"/>
        <v>0</v>
      </c>
      <c r="N12" s="61">
        <f t="shared" si="1"/>
        <v>0</v>
      </c>
      <c r="O12" s="61">
        <f t="shared" si="1"/>
        <v>0</v>
      </c>
    </row>
    <row r="13" spans="1:15" s="63" customFormat="1" x14ac:dyDescent="0.25">
      <c r="A13" s="58" t="s">
        <v>118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>
        <f>SUM(C13:N13)</f>
        <v>0</v>
      </c>
    </row>
    <row r="14" spans="1:15" s="63" customFormat="1" x14ac:dyDescent="0.25">
      <c r="A14" s="58" t="s">
        <v>119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s="63" customFormat="1" x14ac:dyDescent="0.35">
      <c r="A15" s="59" t="s">
        <v>120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>
        <f>SUM(C15:N15)</f>
        <v>0</v>
      </c>
    </row>
    <row r="16" spans="1:15" x14ac:dyDescent="0.25">
      <c r="A16" s="60" t="s">
        <v>121</v>
      </c>
      <c r="B16" s="61"/>
      <c r="C16" s="61">
        <f t="shared" ref="C16:O16" si="2">C6+C11-C7-C8-C9-C10-C12</f>
        <v>0</v>
      </c>
      <c r="D16" s="61">
        <f t="shared" si="2"/>
        <v>0</v>
      </c>
      <c r="E16" s="61">
        <f t="shared" si="2"/>
        <v>0</v>
      </c>
      <c r="F16" s="61">
        <f t="shared" si="2"/>
        <v>0</v>
      </c>
      <c r="G16" s="61">
        <f t="shared" si="2"/>
        <v>0</v>
      </c>
      <c r="H16" s="61">
        <f t="shared" si="2"/>
        <v>0</v>
      </c>
      <c r="I16" s="61">
        <f t="shared" si="2"/>
        <v>0</v>
      </c>
      <c r="J16" s="61">
        <f t="shared" si="2"/>
        <v>0</v>
      </c>
      <c r="K16" s="61">
        <f t="shared" si="2"/>
        <v>0</v>
      </c>
      <c r="L16" s="61">
        <f t="shared" si="2"/>
        <v>0</v>
      </c>
      <c r="M16" s="61">
        <f t="shared" si="2"/>
        <v>0</v>
      </c>
      <c r="N16" s="61">
        <f t="shared" si="2"/>
        <v>0</v>
      </c>
      <c r="O16" s="61">
        <f t="shared" si="2"/>
        <v>0</v>
      </c>
    </row>
    <row r="17" spans="1:15" x14ac:dyDescent="0.25">
      <c r="A17" s="56" t="s">
        <v>123</v>
      </c>
      <c r="B17" s="5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x14ac:dyDescent="0.25">
      <c r="A18" s="57" t="s">
        <v>124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>
        <f>SUM(C18:N18)</f>
        <v>0</v>
      </c>
    </row>
    <row r="19" spans="1:15" x14ac:dyDescent="0.25">
      <c r="A19" s="57" t="s">
        <v>125</v>
      </c>
      <c r="B19" s="61"/>
      <c r="C19" s="61">
        <f>'6.4 Amortizare'!B21</f>
        <v>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>
        <f>SUM(C19:N19)</f>
        <v>0</v>
      </c>
    </row>
    <row r="20" spans="1:15" x14ac:dyDescent="0.25">
      <c r="A20" s="57" t="s">
        <v>126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>
        <f t="shared" ref="O20:O22" si="3">SUM(C20:N20)</f>
        <v>0</v>
      </c>
    </row>
    <row r="21" spans="1:15" x14ac:dyDescent="0.25">
      <c r="A21" s="57" t="s">
        <v>127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>
        <f t="shared" si="3"/>
        <v>0</v>
      </c>
    </row>
    <row r="22" spans="1:15" x14ac:dyDescent="0.25">
      <c r="A22" s="57" t="s">
        <v>128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>
        <f t="shared" si="3"/>
        <v>0</v>
      </c>
    </row>
    <row r="23" spans="1:15" x14ac:dyDescent="0.25">
      <c r="A23" s="60" t="s">
        <v>129</v>
      </c>
      <c r="B23" s="61"/>
      <c r="C23" s="61">
        <f t="shared" ref="C23:O23" si="4">SUM(C20:C22)+C18-C19</f>
        <v>0</v>
      </c>
      <c r="D23" s="61">
        <f t="shared" si="4"/>
        <v>0</v>
      </c>
      <c r="E23" s="61">
        <f t="shared" si="4"/>
        <v>0</v>
      </c>
      <c r="F23" s="61">
        <f t="shared" si="4"/>
        <v>0</v>
      </c>
      <c r="G23" s="61">
        <f t="shared" si="4"/>
        <v>0</v>
      </c>
      <c r="H23" s="61">
        <f t="shared" si="4"/>
        <v>0</v>
      </c>
      <c r="I23" s="61">
        <f t="shared" si="4"/>
        <v>0</v>
      </c>
      <c r="J23" s="61">
        <f t="shared" si="4"/>
        <v>0</v>
      </c>
      <c r="K23" s="61">
        <f t="shared" si="4"/>
        <v>0</v>
      </c>
      <c r="L23" s="61">
        <f t="shared" si="4"/>
        <v>0</v>
      </c>
      <c r="M23" s="61">
        <f t="shared" si="4"/>
        <v>0</v>
      </c>
      <c r="N23" s="61">
        <f t="shared" si="4"/>
        <v>0</v>
      </c>
      <c r="O23" s="61">
        <f t="shared" si="4"/>
        <v>0</v>
      </c>
    </row>
    <row r="24" spans="1:15" x14ac:dyDescent="0.25">
      <c r="A24" s="56" t="s">
        <v>130</v>
      </c>
      <c r="B24" s="5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x14ac:dyDescent="0.25">
      <c r="A25" s="57" t="s">
        <v>131</v>
      </c>
      <c r="B25" s="61"/>
      <c r="C25" s="61">
        <f t="shared" ref="C25:O25" si="5">SUM(C26:C28)</f>
        <v>0</v>
      </c>
      <c r="D25" s="61">
        <f t="shared" si="5"/>
        <v>0</v>
      </c>
      <c r="E25" s="61">
        <f t="shared" si="5"/>
        <v>0</v>
      </c>
      <c r="F25" s="61">
        <f t="shared" si="5"/>
        <v>0</v>
      </c>
      <c r="G25" s="61">
        <f t="shared" si="5"/>
        <v>0</v>
      </c>
      <c r="H25" s="61">
        <f t="shared" si="5"/>
        <v>0</v>
      </c>
      <c r="I25" s="61">
        <f t="shared" si="5"/>
        <v>0</v>
      </c>
      <c r="J25" s="61">
        <f t="shared" si="5"/>
        <v>0</v>
      </c>
      <c r="K25" s="61">
        <f t="shared" si="5"/>
        <v>0</v>
      </c>
      <c r="L25" s="61">
        <f t="shared" si="5"/>
        <v>0</v>
      </c>
      <c r="M25" s="61">
        <f t="shared" si="5"/>
        <v>0</v>
      </c>
      <c r="N25" s="61">
        <f t="shared" si="5"/>
        <v>0</v>
      </c>
      <c r="O25" s="61">
        <f t="shared" si="5"/>
        <v>0</v>
      </c>
    </row>
    <row r="26" spans="1:15" s="63" customFormat="1" x14ac:dyDescent="0.25">
      <c r="A26" s="58" t="s">
        <v>132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>
        <f>SUM(C26:N26)</f>
        <v>0</v>
      </c>
    </row>
    <row r="27" spans="1:15" s="63" customFormat="1" x14ac:dyDescent="0.25">
      <c r="A27" s="58" t="s">
        <v>133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>
        <f>SUM(C27:N27)</f>
        <v>0</v>
      </c>
    </row>
    <row r="28" spans="1:15" s="63" customFormat="1" x14ac:dyDescent="0.25">
      <c r="A28" s="58" t="s">
        <v>134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>
        <f>SUM(C28:N28)</f>
        <v>0</v>
      </c>
    </row>
    <row r="29" spans="1:15" x14ac:dyDescent="0.25">
      <c r="A29" s="57" t="s">
        <v>135</v>
      </c>
      <c r="B29" s="61"/>
      <c r="C29" s="61">
        <f t="shared" ref="C29:O29" si="6">SUM(C30:C32)</f>
        <v>0</v>
      </c>
      <c r="D29" s="61">
        <f t="shared" si="6"/>
        <v>0</v>
      </c>
      <c r="E29" s="61">
        <f t="shared" si="6"/>
        <v>0</v>
      </c>
      <c r="F29" s="61">
        <f t="shared" si="6"/>
        <v>0</v>
      </c>
      <c r="G29" s="61">
        <f t="shared" si="6"/>
        <v>0</v>
      </c>
      <c r="H29" s="61">
        <f t="shared" si="6"/>
        <v>0</v>
      </c>
      <c r="I29" s="61">
        <f t="shared" si="6"/>
        <v>0</v>
      </c>
      <c r="J29" s="61">
        <f t="shared" si="6"/>
        <v>0</v>
      </c>
      <c r="K29" s="61">
        <f t="shared" si="6"/>
        <v>0</v>
      </c>
      <c r="L29" s="61">
        <f t="shared" si="6"/>
        <v>0</v>
      </c>
      <c r="M29" s="61">
        <f t="shared" si="6"/>
        <v>0</v>
      </c>
      <c r="N29" s="61">
        <f t="shared" si="6"/>
        <v>0</v>
      </c>
      <c r="O29" s="61">
        <f t="shared" si="6"/>
        <v>0</v>
      </c>
    </row>
    <row r="30" spans="1:15" s="63" customFormat="1" x14ac:dyDescent="0.25">
      <c r="A30" s="58" t="s">
        <v>132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>
        <f t="shared" ref="O30:O36" si="7">SUM(C30:N30)</f>
        <v>0</v>
      </c>
    </row>
    <row r="31" spans="1:15" s="63" customFormat="1" x14ac:dyDescent="0.25">
      <c r="A31" s="58" t="s">
        <v>133</v>
      </c>
      <c r="B31" s="62"/>
      <c r="C31" s="62"/>
      <c r="D31" s="62"/>
      <c r="E31" s="62"/>
      <c r="F31" s="62"/>
      <c r="G31" s="62"/>
      <c r="H31" s="62"/>
      <c r="I31" s="62"/>
      <c r="J31" s="62">
        <f>H27</f>
        <v>0</v>
      </c>
      <c r="K31" s="62">
        <f>SUM(K21:K22)</f>
        <v>0</v>
      </c>
      <c r="L31" s="62">
        <f>SUM(L21:L22)</f>
        <v>0</v>
      </c>
      <c r="M31" s="62"/>
      <c r="N31" s="62">
        <f>C27</f>
        <v>0</v>
      </c>
      <c r="O31" s="62">
        <f t="shared" si="7"/>
        <v>0</v>
      </c>
    </row>
    <row r="32" spans="1:15" s="63" customFormat="1" x14ac:dyDescent="0.25">
      <c r="A32" s="58" t="s">
        <v>136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>
        <f t="shared" si="7"/>
        <v>0</v>
      </c>
    </row>
    <row r="33" spans="1:15" x14ac:dyDescent="0.25">
      <c r="A33" s="57" t="s">
        <v>137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>
        <f t="shared" si="7"/>
        <v>0</v>
      </c>
    </row>
    <row r="34" spans="1:15" x14ac:dyDescent="0.25">
      <c r="A34" s="57" t="s">
        <v>138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>
        <f t="shared" si="7"/>
        <v>0</v>
      </c>
    </row>
    <row r="35" spans="1:15" x14ac:dyDescent="0.25">
      <c r="A35" s="57" t="s">
        <v>139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>
        <f t="shared" si="7"/>
        <v>0</v>
      </c>
    </row>
    <row r="36" spans="1:15" x14ac:dyDescent="0.25">
      <c r="A36" s="57" t="s">
        <v>128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>
        <f t="shared" si="7"/>
        <v>0</v>
      </c>
    </row>
    <row r="37" spans="1:15" x14ac:dyDescent="0.25">
      <c r="A37" s="60" t="s">
        <v>140</v>
      </c>
      <c r="B37" s="61"/>
      <c r="C37" s="61">
        <f t="shared" ref="C37:O37" si="8">C25-C29-C33+C34-C35+C36</f>
        <v>0</v>
      </c>
      <c r="D37" s="61">
        <f t="shared" si="8"/>
        <v>0</v>
      </c>
      <c r="E37" s="61">
        <f t="shared" si="8"/>
        <v>0</v>
      </c>
      <c r="F37" s="61">
        <f t="shared" si="8"/>
        <v>0</v>
      </c>
      <c r="G37" s="61">
        <f t="shared" si="8"/>
        <v>0</v>
      </c>
      <c r="H37" s="61">
        <f t="shared" si="8"/>
        <v>0</v>
      </c>
      <c r="I37" s="61">
        <f t="shared" si="8"/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61">
        <f t="shared" si="8"/>
        <v>0</v>
      </c>
      <c r="N37" s="61">
        <f t="shared" si="8"/>
        <v>0</v>
      </c>
      <c r="O37" s="61">
        <f t="shared" si="8"/>
        <v>0</v>
      </c>
    </row>
    <row r="38" spans="1:15" x14ac:dyDescent="0.25">
      <c r="A38" s="129" t="s">
        <v>141</v>
      </c>
      <c r="B38" s="64"/>
      <c r="C38" s="64">
        <f t="shared" ref="C38:O38" si="9">C37+C23+C16</f>
        <v>0</v>
      </c>
      <c r="D38" s="64">
        <f t="shared" si="9"/>
        <v>0</v>
      </c>
      <c r="E38" s="64">
        <f t="shared" si="9"/>
        <v>0</v>
      </c>
      <c r="F38" s="64">
        <f t="shared" si="9"/>
        <v>0</v>
      </c>
      <c r="G38" s="64">
        <f t="shared" si="9"/>
        <v>0</v>
      </c>
      <c r="H38" s="64">
        <f t="shared" si="9"/>
        <v>0</v>
      </c>
      <c r="I38" s="64">
        <f t="shared" si="9"/>
        <v>0</v>
      </c>
      <c r="J38" s="64">
        <f t="shared" si="9"/>
        <v>0</v>
      </c>
      <c r="K38" s="64">
        <f t="shared" si="9"/>
        <v>0</v>
      </c>
      <c r="L38" s="64">
        <f t="shared" si="9"/>
        <v>0</v>
      </c>
      <c r="M38" s="64">
        <f t="shared" si="9"/>
        <v>0</v>
      </c>
      <c r="N38" s="64">
        <f t="shared" si="9"/>
        <v>0</v>
      </c>
      <c r="O38" s="64">
        <f t="shared" si="9"/>
        <v>0</v>
      </c>
    </row>
    <row r="39" spans="1:15" x14ac:dyDescent="0.25">
      <c r="A39" s="60" t="s">
        <v>142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>
        <f>SUM(C39:N39)</f>
        <v>0</v>
      </c>
    </row>
    <row r="40" spans="1:15" x14ac:dyDescent="0.25">
      <c r="A40" s="129" t="s">
        <v>143</v>
      </c>
      <c r="B40" s="64"/>
      <c r="C40" s="64">
        <f t="shared" ref="C40:O40" si="10">C38+C39</f>
        <v>0</v>
      </c>
      <c r="D40" s="64">
        <f t="shared" si="10"/>
        <v>0</v>
      </c>
      <c r="E40" s="64">
        <f t="shared" si="10"/>
        <v>0</v>
      </c>
      <c r="F40" s="64">
        <f t="shared" si="10"/>
        <v>0</v>
      </c>
      <c r="G40" s="64">
        <f t="shared" si="10"/>
        <v>0</v>
      </c>
      <c r="H40" s="64">
        <f t="shared" si="10"/>
        <v>0</v>
      </c>
      <c r="I40" s="64">
        <f t="shared" si="10"/>
        <v>0</v>
      </c>
      <c r="J40" s="64">
        <f t="shared" si="10"/>
        <v>0</v>
      </c>
      <c r="K40" s="64">
        <f t="shared" si="10"/>
        <v>0</v>
      </c>
      <c r="L40" s="64">
        <f t="shared" si="10"/>
        <v>0</v>
      </c>
      <c r="M40" s="64">
        <f t="shared" si="10"/>
        <v>0</v>
      </c>
      <c r="N40" s="64">
        <f t="shared" si="10"/>
        <v>0</v>
      </c>
      <c r="O40" s="64">
        <f t="shared" si="10"/>
        <v>0</v>
      </c>
    </row>
    <row r="41" spans="1:15" x14ac:dyDescent="0.25">
      <c r="A41" s="60" t="s">
        <v>144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>
        <f>SUM(C41:N41)</f>
        <v>0</v>
      </c>
    </row>
    <row r="42" spans="1:15" x14ac:dyDescent="0.25">
      <c r="A42" s="60" t="s">
        <v>145</v>
      </c>
      <c r="B42" s="61"/>
      <c r="C42" s="61"/>
      <c r="D42" s="61">
        <f t="shared" ref="D42:M42" si="11">C43</f>
        <v>0</v>
      </c>
      <c r="E42" s="61">
        <f t="shared" si="11"/>
        <v>0</v>
      </c>
      <c r="F42" s="61">
        <f t="shared" si="11"/>
        <v>0</v>
      </c>
      <c r="G42" s="61">
        <f t="shared" si="11"/>
        <v>0</v>
      </c>
      <c r="H42" s="61">
        <f t="shared" si="11"/>
        <v>0</v>
      </c>
      <c r="I42" s="61">
        <f t="shared" si="11"/>
        <v>0</v>
      </c>
      <c r="J42" s="61">
        <f t="shared" si="11"/>
        <v>0</v>
      </c>
      <c r="K42" s="61">
        <f t="shared" si="11"/>
        <v>0</v>
      </c>
      <c r="L42" s="61">
        <f t="shared" si="11"/>
        <v>0</v>
      </c>
      <c r="M42" s="61">
        <f t="shared" si="11"/>
        <v>0</v>
      </c>
      <c r="N42" s="61">
        <f>M43</f>
        <v>0</v>
      </c>
      <c r="O42" s="61">
        <f>C42</f>
        <v>0</v>
      </c>
    </row>
    <row r="43" spans="1:15" ht="30" x14ac:dyDescent="0.25">
      <c r="A43" s="129" t="s">
        <v>146</v>
      </c>
      <c r="B43" s="64"/>
      <c r="C43" s="64">
        <f t="shared" ref="C43:O43" si="12">C42+C40+C41</f>
        <v>0</v>
      </c>
      <c r="D43" s="64">
        <f t="shared" si="12"/>
        <v>0</v>
      </c>
      <c r="E43" s="64">
        <f t="shared" si="12"/>
        <v>0</v>
      </c>
      <c r="F43" s="64">
        <f t="shared" si="12"/>
        <v>0</v>
      </c>
      <c r="G43" s="64">
        <f t="shared" si="12"/>
        <v>0</v>
      </c>
      <c r="H43" s="64">
        <f t="shared" si="12"/>
        <v>0</v>
      </c>
      <c r="I43" s="64">
        <f t="shared" si="12"/>
        <v>0</v>
      </c>
      <c r="J43" s="64">
        <f t="shared" si="12"/>
        <v>0</v>
      </c>
      <c r="K43" s="64">
        <f t="shared" si="12"/>
        <v>0</v>
      </c>
      <c r="L43" s="64">
        <f t="shared" si="12"/>
        <v>0</v>
      </c>
      <c r="M43" s="64">
        <f t="shared" si="12"/>
        <v>0</v>
      </c>
      <c r="N43" s="64">
        <f t="shared" si="12"/>
        <v>0</v>
      </c>
      <c r="O43" s="64">
        <f t="shared" si="12"/>
        <v>0</v>
      </c>
    </row>
  </sheetData>
  <mergeCells count="3">
    <mergeCell ref="A1:N1"/>
    <mergeCell ref="A3:A4"/>
    <mergeCell ref="C3:N3"/>
  </mergeCells>
  <pageMargins left="0.7" right="0.7" top="0.75" bottom="0.75" header="0.3" footer="0.3"/>
  <ignoredErrors>
    <ignoredError sqref="O12 O29 O4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D10"/>
  <sheetViews>
    <sheetView tabSelected="1" workbookViewId="0">
      <selection activeCell="I8" sqref="I8"/>
    </sheetView>
  </sheetViews>
  <sheetFormatPr defaultRowHeight="15" x14ac:dyDescent="0.25"/>
  <cols>
    <col min="1" max="1" width="20.42578125" customWidth="1"/>
    <col min="2" max="2" width="11.85546875" customWidth="1"/>
    <col min="3" max="3" width="22.7109375" customWidth="1"/>
    <col min="4" max="4" width="14.28515625" customWidth="1"/>
  </cols>
  <sheetData>
    <row r="1" spans="1:4" ht="15.75" x14ac:dyDescent="0.25">
      <c r="A1" s="65" t="s">
        <v>147</v>
      </c>
      <c r="B1" s="65"/>
      <c r="C1" s="65"/>
      <c r="D1" s="65"/>
    </row>
    <row r="2" spans="1:4" ht="15.75" thickBot="1" x14ac:dyDescent="0.3"/>
    <row r="3" spans="1:4" x14ac:dyDescent="0.25">
      <c r="A3" s="21" t="s">
        <v>148</v>
      </c>
      <c r="B3" s="29" t="s">
        <v>149</v>
      </c>
      <c r="C3" s="21" t="s">
        <v>150</v>
      </c>
      <c r="D3" s="9" t="s">
        <v>149</v>
      </c>
    </row>
    <row r="4" spans="1:4" x14ac:dyDescent="0.25">
      <c r="A4" s="27" t="s">
        <v>151</v>
      </c>
      <c r="B4" s="30"/>
      <c r="C4" s="27" t="s">
        <v>155</v>
      </c>
      <c r="D4" s="11"/>
    </row>
    <row r="5" spans="1:4" x14ac:dyDescent="0.25">
      <c r="A5" s="27" t="s">
        <v>152</v>
      </c>
      <c r="B5" s="30"/>
      <c r="C5" s="27" t="s">
        <v>156</v>
      </c>
      <c r="D5" s="11"/>
    </row>
    <row r="6" spans="1:4" ht="16.5" customHeight="1" x14ac:dyDescent="0.25">
      <c r="A6" s="27" t="s">
        <v>69</v>
      </c>
      <c r="B6" s="30">
        <f>'6.4 Amortizare'!B21</f>
        <v>0</v>
      </c>
      <c r="C6" s="107" t="s">
        <v>153</v>
      </c>
      <c r="D6" s="11"/>
    </row>
    <row r="7" spans="1:4" ht="18" customHeight="1" x14ac:dyDescent="0.25">
      <c r="A7" s="27" t="s">
        <v>153</v>
      </c>
      <c r="B7" s="30"/>
      <c r="C7" s="132"/>
      <c r="D7" s="11"/>
    </row>
    <row r="8" spans="1:4" ht="34.5" customHeight="1" thickBot="1" x14ac:dyDescent="0.3">
      <c r="A8" s="28" t="s">
        <v>154</v>
      </c>
      <c r="B8" s="31">
        <f>SUM(B4:B7)</f>
        <v>0</v>
      </c>
      <c r="C8" s="28" t="s">
        <v>157</v>
      </c>
      <c r="D8" s="14">
        <f>SUM(D4:D7)</f>
        <v>0</v>
      </c>
    </row>
    <row r="9" spans="1:4" ht="15.75" thickBot="1" x14ac:dyDescent="0.3"/>
    <row r="10" spans="1:4" ht="21" customHeight="1" thickBot="1" x14ac:dyDescent="0.3">
      <c r="A10" s="130" t="s">
        <v>158</v>
      </c>
      <c r="B10" s="131"/>
      <c r="C10" s="131"/>
      <c r="D10" s="6">
        <f>B8+D8</f>
        <v>0</v>
      </c>
    </row>
  </sheetData>
  <mergeCells count="2">
    <mergeCell ref="A1:D1"/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E19"/>
  <sheetViews>
    <sheetView topLeftCell="A7" workbookViewId="0">
      <selection activeCell="F23" sqref="F23"/>
    </sheetView>
  </sheetViews>
  <sheetFormatPr defaultRowHeight="15" x14ac:dyDescent="0.25"/>
  <cols>
    <col min="1" max="1" width="5.140625" customWidth="1"/>
    <col min="2" max="2" width="34.7109375" customWidth="1"/>
    <col min="3" max="3" width="12.85546875" customWidth="1"/>
    <col min="4" max="4" width="13.28515625" customWidth="1"/>
    <col min="5" max="5" width="14.85546875" customWidth="1"/>
  </cols>
  <sheetData>
    <row r="1" spans="1:5" ht="15.75" x14ac:dyDescent="0.3">
      <c r="A1" s="84" t="s">
        <v>19</v>
      </c>
      <c r="B1" s="84"/>
      <c r="C1" s="84"/>
      <c r="D1" s="84"/>
      <c r="E1" s="84"/>
    </row>
    <row r="2" spans="1:5" ht="15.75" thickBot="1" x14ac:dyDescent="0.3"/>
    <row r="3" spans="1:5" ht="37.5" customHeight="1" x14ac:dyDescent="0.3">
      <c r="A3" s="85" t="s">
        <v>20</v>
      </c>
      <c r="B3" s="86" t="s">
        <v>21</v>
      </c>
      <c r="C3" s="87" t="s">
        <v>22</v>
      </c>
      <c r="D3" s="87" t="s">
        <v>23</v>
      </c>
      <c r="E3" s="88" t="s">
        <v>0</v>
      </c>
    </row>
    <row r="4" spans="1:5" x14ac:dyDescent="0.25">
      <c r="A4" s="10">
        <v>1</v>
      </c>
      <c r="B4" s="1"/>
      <c r="C4" s="1"/>
      <c r="D4" s="1"/>
      <c r="E4" s="11">
        <f>SUM(C4:D4)</f>
        <v>0</v>
      </c>
    </row>
    <row r="5" spans="1:5" x14ac:dyDescent="0.25">
      <c r="A5" s="10">
        <v>2</v>
      </c>
      <c r="B5" s="1"/>
      <c r="C5" s="1"/>
      <c r="D5" s="1"/>
      <c r="E5" s="11">
        <f t="shared" ref="E5:E14" si="0">SUM(C5:D5)</f>
        <v>0</v>
      </c>
    </row>
    <row r="6" spans="1:5" x14ac:dyDescent="0.25">
      <c r="A6" s="10">
        <v>3</v>
      </c>
      <c r="B6" s="1"/>
      <c r="C6" s="1"/>
      <c r="D6" s="1"/>
      <c r="E6" s="11">
        <f t="shared" si="0"/>
        <v>0</v>
      </c>
    </row>
    <row r="7" spans="1:5" x14ac:dyDescent="0.25">
      <c r="A7" s="10">
        <v>4</v>
      </c>
      <c r="B7" s="1"/>
      <c r="C7" s="1"/>
      <c r="D7" s="1"/>
      <c r="E7" s="11">
        <f t="shared" si="0"/>
        <v>0</v>
      </c>
    </row>
    <row r="8" spans="1:5" x14ac:dyDescent="0.25">
      <c r="A8" s="10">
        <v>5</v>
      </c>
      <c r="B8" s="1"/>
      <c r="C8" s="1"/>
      <c r="D8" s="1"/>
      <c r="E8" s="11">
        <f t="shared" si="0"/>
        <v>0</v>
      </c>
    </row>
    <row r="9" spans="1:5" x14ac:dyDescent="0.25">
      <c r="A9" s="10">
        <v>6</v>
      </c>
      <c r="B9" s="1"/>
      <c r="C9" s="1"/>
      <c r="D9" s="1"/>
      <c r="E9" s="11">
        <f t="shared" si="0"/>
        <v>0</v>
      </c>
    </row>
    <row r="10" spans="1:5" x14ac:dyDescent="0.25">
      <c r="A10" s="10">
        <v>7</v>
      </c>
      <c r="B10" s="1"/>
      <c r="C10" s="1"/>
      <c r="D10" s="1"/>
      <c r="E10" s="11">
        <f t="shared" si="0"/>
        <v>0</v>
      </c>
    </row>
    <row r="11" spans="1:5" x14ac:dyDescent="0.25">
      <c r="A11" s="10">
        <v>8</v>
      </c>
      <c r="B11" s="1"/>
      <c r="C11" s="1"/>
      <c r="D11" s="1"/>
      <c r="E11" s="11">
        <f t="shared" si="0"/>
        <v>0</v>
      </c>
    </row>
    <row r="12" spans="1:5" x14ac:dyDescent="0.25">
      <c r="A12" s="10">
        <v>9</v>
      </c>
      <c r="B12" s="1"/>
      <c r="C12" s="1"/>
      <c r="D12" s="1"/>
      <c r="E12" s="11">
        <f t="shared" si="0"/>
        <v>0</v>
      </c>
    </row>
    <row r="13" spans="1:5" x14ac:dyDescent="0.25">
      <c r="A13" s="10">
        <v>10</v>
      </c>
      <c r="B13" s="1"/>
      <c r="C13" s="1"/>
      <c r="D13" s="1"/>
      <c r="E13" s="11">
        <f t="shared" si="0"/>
        <v>0</v>
      </c>
    </row>
    <row r="14" spans="1:5" ht="15.75" thickBot="1" x14ac:dyDescent="0.3">
      <c r="A14" s="12" t="s">
        <v>3</v>
      </c>
      <c r="B14" s="13"/>
      <c r="C14" s="13"/>
      <c r="D14" s="13"/>
      <c r="E14" s="11">
        <f t="shared" si="0"/>
        <v>0</v>
      </c>
    </row>
    <row r="15" spans="1:5" ht="35.25" customHeight="1" thickBot="1" x14ac:dyDescent="0.3">
      <c r="B15" s="89" t="s">
        <v>24</v>
      </c>
      <c r="D15" s="15"/>
    </row>
    <row r="16" spans="1:5" ht="15.75" thickBot="1" x14ac:dyDescent="0.3"/>
    <row r="17" spans="2:5" ht="16.5" thickBot="1" x14ac:dyDescent="0.35">
      <c r="B17" s="90" t="s">
        <v>25</v>
      </c>
      <c r="C17" s="5">
        <f>SUM(C4:C14)</f>
        <v>0</v>
      </c>
      <c r="D17" s="5">
        <f>SUM(D4:D15)</f>
        <v>0</v>
      </c>
      <c r="E17" s="6">
        <f>SUM(E4:E14)</f>
        <v>0</v>
      </c>
    </row>
    <row r="18" spans="2:5" ht="15.75" thickBot="1" x14ac:dyDescent="0.3"/>
    <row r="19" spans="2:5" ht="16.5" thickBot="1" x14ac:dyDescent="0.35">
      <c r="B19" s="90" t="s">
        <v>26</v>
      </c>
      <c r="C19" s="6"/>
    </row>
  </sheetData>
  <mergeCells count="1">
    <mergeCell ref="A1:E1"/>
  </mergeCells>
  <pageMargins left="0.7" right="0.7" top="0.75" bottom="0.75" header="0.3" footer="0.3"/>
  <ignoredErrors>
    <ignoredError sqref="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E106"/>
  <sheetViews>
    <sheetView topLeftCell="A91" workbookViewId="0">
      <selection activeCell="H81" sqref="H81"/>
    </sheetView>
  </sheetViews>
  <sheetFormatPr defaultRowHeight="15" x14ac:dyDescent="0.25"/>
  <cols>
    <col min="1" max="1" width="23.7109375" customWidth="1"/>
    <col min="2" max="2" width="19.140625" customWidth="1"/>
    <col min="3" max="3" width="18.28515625" customWidth="1"/>
    <col min="4" max="4" width="17.140625" customWidth="1"/>
    <col min="5" max="5" width="15.42578125" customWidth="1"/>
  </cols>
  <sheetData>
    <row r="1" spans="1:5" ht="15.75" x14ac:dyDescent="0.3">
      <c r="A1" s="84" t="s">
        <v>27</v>
      </c>
      <c r="B1" s="84"/>
      <c r="C1" s="84"/>
      <c r="D1" s="84"/>
      <c r="E1" s="84"/>
    </row>
    <row r="2" spans="1:5" ht="15.75" x14ac:dyDescent="0.3">
      <c r="A2" s="91" t="s">
        <v>28</v>
      </c>
      <c r="B2" s="91"/>
      <c r="C2" s="91"/>
      <c r="D2" s="91"/>
      <c r="E2" s="91"/>
    </row>
    <row r="3" spans="1:5" ht="15.75" thickBot="1" x14ac:dyDescent="0.3"/>
    <row r="4" spans="1:5" ht="15.75" thickBot="1" x14ac:dyDescent="0.3">
      <c r="A4" s="32" t="s">
        <v>29</v>
      </c>
      <c r="B4" s="72"/>
      <c r="C4" s="73"/>
      <c r="D4" s="74"/>
      <c r="E4" s="24"/>
    </row>
    <row r="5" spans="1:5" x14ac:dyDescent="0.25">
      <c r="A5" s="25"/>
      <c r="B5" s="17"/>
      <c r="C5" s="17"/>
      <c r="D5" s="17"/>
      <c r="E5" s="26"/>
    </row>
    <row r="6" spans="1:5" ht="15.75" x14ac:dyDescent="0.3">
      <c r="A6" s="92" t="s">
        <v>31</v>
      </c>
      <c r="B6" s="17"/>
      <c r="C6" s="17"/>
      <c r="D6" s="17"/>
      <c r="E6" s="26"/>
    </row>
    <row r="7" spans="1:5" x14ac:dyDescent="0.25">
      <c r="A7" s="25"/>
      <c r="B7" s="17"/>
      <c r="C7" s="17"/>
      <c r="D7" s="17"/>
      <c r="E7" s="26"/>
    </row>
    <row r="8" spans="1:5" ht="15.75" x14ac:dyDescent="0.3">
      <c r="A8" s="93" t="s">
        <v>32</v>
      </c>
      <c r="B8" s="94" t="s">
        <v>33</v>
      </c>
      <c r="C8" s="95" t="s">
        <v>34</v>
      </c>
      <c r="D8" s="95" t="s">
        <v>35</v>
      </c>
      <c r="E8" s="26"/>
    </row>
    <row r="9" spans="1:5" x14ac:dyDescent="0.25">
      <c r="A9" s="10"/>
      <c r="B9" s="1"/>
      <c r="C9" s="1"/>
      <c r="D9" s="1">
        <f>B9*C9</f>
        <v>0</v>
      </c>
      <c r="E9" s="26"/>
    </row>
    <row r="10" spans="1:5" x14ac:dyDescent="0.25">
      <c r="A10" s="10"/>
      <c r="B10" s="1"/>
      <c r="C10" s="1"/>
      <c r="D10" s="1">
        <f t="shared" ref="D10:D17" si="0">B10*C10</f>
        <v>0</v>
      </c>
      <c r="E10" s="26"/>
    </row>
    <row r="11" spans="1:5" x14ac:dyDescent="0.25">
      <c r="A11" s="10"/>
      <c r="B11" s="1"/>
      <c r="C11" s="1"/>
      <c r="D11" s="1">
        <f t="shared" si="0"/>
        <v>0</v>
      </c>
      <c r="E11" s="26"/>
    </row>
    <row r="12" spans="1:5" x14ac:dyDescent="0.25">
      <c r="A12" s="10"/>
      <c r="B12" s="1"/>
      <c r="C12" s="1"/>
      <c r="D12" s="1">
        <f t="shared" si="0"/>
        <v>0</v>
      </c>
      <c r="E12" s="26"/>
    </row>
    <row r="13" spans="1:5" x14ac:dyDescent="0.25">
      <c r="A13" s="10"/>
      <c r="B13" s="1"/>
      <c r="C13" s="1"/>
      <c r="D13" s="1">
        <f t="shared" si="0"/>
        <v>0</v>
      </c>
      <c r="E13" s="26"/>
    </row>
    <row r="14" spans="1:5" x14ac:dyDescent="0.25">
      <c r="A14" s="10"/>
      <c r="B14" s="1"/>
      <c r="C14" s="1"/>
      <c r="D14" s="1">
        <f t="shared" si="0"/>
        <v>0</v>
      </c>
      <c r="E14" s="26"/>
    </row>
    <row r="15" spans="1:5" x14ac:dyDescent="0.25">
      <c r="A15" s="10"/>
      <c r="B15" s="1"/>
      <c r="C15" s="1"/>
      <c r="D15" s="1">
        <f t="shared" si="0"/>
        <v>0</v>
      </c>
      <c r="E15" s="26"/>
    </row>
    <row r="16" spans="1:5" x14ac:dyDescent="0.25">
      <c r="A16" s="10"/>
      <c r="B16" s="1"/>
      <c r="C16" s="1"/>
      <c r="D16" s="1">
        <f t="shared" si="0"/>
        <v>0</v>
      </c>
      <c r="E16" s="26"/>
    </row>
    <row r="17" spans="1:5" x14ac:dyDescent="0.25">
      <c r="A17" s="10"/>
      <c r="B17" s="1"/>
      <c r="C17" s="1"/>
      <c r="D17" s="1">
        <f t="shared" si="0"/>
        <v>0</v>
      </c>
      <c r="E17" s="26"/>
    </row>
    <row r="18" spans="1:5" ht="15.75" thickBot="1" x14ac:dyDescent="0.3">
      <c r="A18" s="25"/>
      <c r="B18" s="17"/>
      <c r="C18" s="17"/>
      <c r="D18" s="17"/>
      <c r="E18" s="26"/>
    </row>
    <row r="19" spans="1:5" ht="16.5" thickBot="1" x14ac:dyDescent="0.35">
      <c r="A19" s="92" t="s">
        <v>36</v>
      </c>
      <c r="B19" s="17"/>
      <c r="C19" s="17"/>
      <c r="D19" s="17"/>
      <c r="E19" s="15">
        <f>SUM(D9:D17)</f>
        <v>0</v>
      </c>
    </row>
    <row r="20" spans="1:5" x14ac:dyDescent="0.25">
      <c r="A20" s="25"/>
      <c r="B20" s="17"/>
      <c r="C20" s="17"/>
      <c r="D20" s="17"/>
      <c r="E20" s="26"/>
    </row>
    <row r="21" spans="1:5" ht="15.75" x14ac:dyDescent="0.3">
      <c r="A21" s="92" t="s">
        <v>37</v>
      </c>
      <c r="B21" s="17"/>
      <c r="C21" s="17"/>
      <c r="D21" s="17"/>
      <c r="E21" s="26"/>
    </row>
    <row r="22" spans="1:5" ht="15.75" x14ac:dyDescent="0.3">
      <c r="A22" s="96"/>
      <c r="B22" s="17"/>
      <c r="C22" s="17"/>
      <c r="D22" s="17"/>
      <c r="E22" s="26"/>
    </row>
    <row r="23" spans="1:5" ht="15.75" x14ac:dyDescent="0.3">
      <c r="A23" s="96" t="s">
        <v>38</v>
      </c>
      <c r="B23" s="17"/>
      <c r="C23" s="17"/>
      <c r="D23" s="1" t="e">
        <f>'6.3 Costuri fixe'!$B$20</f>
        <v>#DIV/0!</v>
      </c>
      <c r="E23" s="26"/>
    </row>
    <row r="24" spans="1:5" ht="15.75" x14ac:dyDescent="0.3">
      <c r="A24" s="96" t="s">
        <v>39</v>
      </c>
      <c r="B24" s="17"/>
      <c r="C24" s="17"/>
      <c r="D24" s="1">
        <f>'6.5 Total costvariabil'!$D$21</f>
        <v>0</v>
      </c>
      <c r="E24" s="26"/>
    </row>
    <row r="25" spans="1:5" ht="16.5" thickBot="1" x14ac:dyDescent="0.35">
      <c r="A25" s="96" t="s">
        <v>40</v>
      </c>
      <c r="B25" s="17"/>
      <c r="C25" s="17"/>
      <c r="D25" s="1" t="e">
        <f>D23/D24</f>
        <v>#DIV/0!</v>
      </c>
      <c r="E25" s="26"/>
    </row>
    <row r="26" spans="1:5" ht="16.5" thickBot="1" x14ac:dyDescent="0.35">
      <c r="A26" s="96" t="s">
        <v>41</v>
      </c>
      <c r="B26" s="17"/>
      <c r="C26" s="17"/>
      <c r="D26" s="17"/>
      <c r="E26" s="15" t="e">
        <f>D25*E19</f>
        <v>#DIV/0!</v>
      </c>
    </row>
    <row r="27" spans="1:5" ht="15.75" thickBot="1" x14ac:dyDescent="0.3">
      <c r="A27" s="25"/>
      <c r="B27" s="17"/>
      <c r="C27" s="17"/>
      <c r="D27" s="17"/>
      <c r="E27" s="26"/>
    </row>
    <row r="28" spans="1:5" ht="16.5" thickBot="1" x14ac:dyDescent="0.35">
      <c r="A28" s="97" t="s">
        <v>42</v>
      </c>
      <c r="B28" s="33"/>
      <c r="C28" s="33"/>
      <c r="D28" s="33"/>
      <c r="E28" s="15" t="e">
        <f>SUM(E19+E26)</f>
        <v>#DIV/0!</v>
      </c>
    </row>
    <row r="29" spans="1:5" ht="15.75" thickBot="1" x14ac:dyDescent="0.3"/>
    <row r="30" spans="1:5" ht="15.75" thickBot="1" x14ac:dyDescent="0.3">
      <c r="A30" s="32" t="s">
        <v>30</v>
      </c>
      <c r="B30" s="72"/>
      <c r="C30" s="73"/>
      <c r="D30" s="74"/>
      <c r="E30" s="24"/>
    </row>
    <row r="31" spans="1:5" x14ac:dyDescent="0.25">
      <c r="A31" s="25"/>
      <c r="B31" s="17"/>
      <c r="C31" s="17"/>
      <c r="D31" s="17"/>
      <c r="E31" s="26"/>
    </row>
    <row r="32" spans="1:5" ht="15.75" x14ac:dyDescent="0.3">
      <c r="A32" s="92" t="s">
        <v>31</v>
      </c>
      <c r="B32" s="17"/>
      <c r="C32" s="17"/>
      <c r="D32" s="17"/>
      <c r="E32" s="26"/>
    </row>
    <row r="33" spans="1:5" x14ac:dyDescent="0.25">
      <c r="A33" s="25"/>
      <c r="B33" s="17"/>
      <c r="C33" s="17"/>
      <c r="D33" s="17"/>
      <c r="E33" s="26"/>
    </row>
    <row r="34" spans="1:5" ht="15.75" x14ac:dyDescent="0.3">
      <c r="A34" s="93" t="s">
        <v>32</v>
      </c>
      <c r="B34" s="94" t="s">
        <v>33</v>
      </c>
      <c r="C34" s="95" t="s">
        <v>34</v>
      </c>
      <c r="D34" s="95" t="s">
        <v>35</v>
      </c>
      <c r="E34" s="26"/>
    </row>
    <row r="35" spans="1:5" x14ac:dyDescent="0.25">
      <c r="A35" s="10"/>
      <c r="B35" s="1"/>
      <c r="C35" s="1"/>
      <c r="D35" s="1">
        <f>B35*C35</f>
        <v>0</v>
      </c>
      <c r="E35" s="26"/>
    </row>
    <row r="36" spans="1:5" x14ac:dyDescent="0.25">
      <c r="A36" s="10"/>
      <c r="B36" s="1"/>
      <c r="C36" s="1"/>
      <c r="D36" s="1">
        <f t="shared" ref="D36:D43" si="1">B36*C36</f>
        <v>0</v>
      </c>
      <c r="E36" s="26"/>
    </row>
    <row r="37" spans="1:5" x14ac:dyDescent="0.25">
      <c r="A37" s="10"/>
      <c r="B37" s="1"/>
      <c r="C37" s="1"/>
      <c r="D37" s="1">
        <f t="shared" si="1"/>
        <v>0</v>
      </c>
      <c r="E37" s="26"/>
    </row>
    <row r="38" spans="1:5" x14ac:dyDescent="0.25">
      <c r="A38" s="10"/>
      <c r="B38" s="1"/>
      <c r="C38" s="1"/>
      <c r="D38" s="1">
        <f t="shared" si="1"/>
        <v>0</v>
      </c>
      <c r="E38" s="26"/>
    </row>
    <row r="39" spans="1:5" x14ac:dyDescent="0.25">
      <c r="A39" s="10"/>
      <c r="B39" s="1"/>
      <c r="C39" s="1"/>
      <c r="D39" s="1">
        <f t="shared" si="1"/>
        <v>0</v>
      </c>
      <c r="E39" s="26"/>
    </row>
    <row r="40" spans="1:5" x14ac:dyDescent="0.25">
      <c r="A40" s="10"/>
      <c r="B40" s="1"/>
      <c r="C40" s="1"/>
      <c r="D40" s="1">
        <f t="shared" si="1"/>
        <v>0</v>
      </c>
      <c r="E40" s="26"/>
    </row>
    <row r="41" spans="1:5" x14ac:dyDescent="0.25">
      <c r="A41" s="10"/>
      <c r="B41" s="1"/>
      <c r="C41" s="1"/>
      <c r="D41" s="1">
        <f t="shared" si="1"/>
        <v>0</v>
      </c>
      <c r="E41" s="26"/>
    </row>
    <row r="42" spans="1:5" x14ac:dyDescent="0.25">
      <c r="A42" s="10"/>
      <c r="B42" s="1"/>
      <c r="C42" s="1"/>
      <c r="D42" s="1">
        <f t="shared" si="1"/>
        <v>0</v>
      </c>
      <c r="E42" s="26"/>
    </row>
    <row r="43" spans="1:5" x14ac:dyDescent="0.25">
      <c r="A43" s="10"/>
      <c r="B43" s="1"/>
      <c r="C43" s="1"/>
      <c r="D43" s="1">
        <f t="shared" si="1"/>
        <v>0</v>
      </c>
      <c r="E43" s="26"/>
    </row>
    <row r="44" spans="1:5" ht="15.75" thickBot="1" x14ac:dyDescent="0.3">
      <c r="A44" s="25"/>
      <c r="B44" s="17"/>
      <c r="C44" s="17"/>
      <c r="D44" s="17"/>
      <c r="E44" s="26"/>
    </row>
    <row r="45" spans="1:5" ht="16.5" thickBot="1" x14ac:dyDescent="0.35">
      <c r="A45" s="92" t="s">
        <v>36</v>
      </c>
      <c r="B45" s="17"/>
      <c r="C45" s="17"/>
      <c r="D45" s="17"/>
      <c r="E45" s="15">
        <f>SUM(D35:D43)</f>
        <v>0</v>
      </c>
    </row>
    <row r="46" spans="1:5" x14ac:dyDescent="0.25">
      <c r="A46" s="25"/>
      <c r="B46" s="17"/>
      <c r="C46" s="17"/>
      <c r="D46" s="17"/>
      <c r="E46" s="26"/>
    </row>
    <row r="47" spans="1:5" ht="15.75" x14ac:dyDescent="0.3">
      <c r="A47" s="92" t="s">
        <v>37</v>
      </c>
      <c r="B47" s="17"/>
      <c r="C47" s="17"/>
      <c r="D47" s="17"/>
      <c r="E47" s="26"/>
    </row>
    <row r="48" spans="1:5" ht="15.75" x14ac:dyDescent="0.3">
      <c r="A48" s="96"/>
      <c r="B48" s="17"/>
      <c r="C48" s="17"/>
      <c r="D48" s="17"/>
      <c r="E48" s="26"/>
    </row>
    <row r="49" spans="1:5" ht="15.75" x14ac:dyDescent="0.3">
      <c r="A49" s="96" t="s">
        <v>38</v>
      </c>
      <c r="B49" s="17"/>
      <c r="C49" s="17"/>
      <c r="D49" s="1" t="e">
        <f>'6.3 Costuri fixe'!$B$20</f>
        <v>#DIV/0!</v>
      </c>
      <c r="E49" s="26"/>
    </row>
    <row r="50" spans="1:5" ht="15.75" x14ac:dyDescent="0.3">
      <c r="A50" s="96" t="s">
        <v>39</v>
      </c>
      <c r="B50" s="17"/>
      <c r="C50" s="17"/>
      <c r="D50" s="1">
        <f>'6.5 Total costvariabil'!$D$21</f>
        <v>0</v>
      </c>
      <c r="E50" s="26"/>
    </row>
    <row r="51" spans="1:5" ht="16.5" thickBot="1" x14ac:dyDescent="0.35">
      <c r="A51" s="96" t="s">
        <v>40</v>
      </c>
      <c r="B51" s="17"/>
      <c r="C51" s="17"/>
      <c r="D51" s="1" t="e">
        <f>D49/D50</f>
        <v>#DIV/0!</v>
      </c>
      <c r="E51" s="26"/>
    </row>
    <row r="52" spans="1:5" ht="16.5" thickBot="1" x14ac:dyDescent="0.35">
      <c r="A52" s="96" t="s">
        <v>41</v>
      </c>
      <c r="B52" s="17"/>
      <c r="C52" s="17"/>
      <c r="D52" s="17"/>
      <c r="E52" s="15" t="e">
        <f>D51*E45</f>
        <v>#DIV/0!</v>
      </c>
    </row>
    <row r="53" spans="1:5" ht="15.75" thickBot="1" x14ac:dyDescent="0.3">
      <c r="A53" s="25"/>
      <c r="B53" s="17"/>
      <c r="C53" s="17"/>
      <c r="D53" s="17"/>
      <c r="E53" s="26"/>
    </row>
    <row r="54" spans="1:5" ht="16.5" thickBot="1" x14ac:dyDescent="0.35">
      <c r="A54" s="97" t="s">
        <v>42</v>
      </c>
      <c r="B54" s="33"/>
      <c r="C54" s="33"/>
      <c r="D54" s="33"/>
      <c r="E54" s="15" t="e">
        <f>SUM(E45+E52)</f>
        <v>#DIV/0!</v>
      </c>
    </row>
    <row r="55" spans="1:5" ht="15.75" thickBot="1" x14ac:dyDescent="0.3"/>
    <row r="56" spans="1:5" ht="15.75" thickBot="1" x14ac:dyDescent="0.3">
      <c r="A56" s="32" t="s">
        <v>43</v>
      </c>
      <c r="B56" s="72"/>
      <c r="C56" s="73"/>
      <c r="D56" s="74"/>
      <c r="E56" s="24"/>
    </row>
    <row r="57" spans="1:5" x14ac:dyDescent="0.25">
      <c r="A57" s="25"/>
      <c r="B57" s="17"/>
      <c r="C57" s="17"/>
      <c r="D57" s="17"/>
      <c r="E57" s="26"/>
    </row>
    <row r="58" spans="1:5" ht="15.75" x14ac:dyDescent="0.3">
      <c r="A58" s="92" t="s">
        <v>31</v>
      </c>
      <c r="B58" s="17"/>
      <c r="C58" s="17"/>
      <c r="D58" s="17"/>
      <c r="E58" s="26"/>
    </row>
    <row r="59" spans="1:5" x14ac:dyDescent="0.25">
      <c r="A59" s="25"/>
      <c r="B59" s="17"/>
      <c r="C59" s="17"/>
      <c r="D59" s="17"/>
      <c r="E59" s="26"/>
    </row>
    <row r="60" spans="1:5" ht="15.75" x14ac:dyDescent="0.3">
      <c r="A60" s="93" t="s">
        <v>32</v>
      </c>
      <c r="B60" s="94" t="s">
        <v>33</v>
      </c>
      <c r="C60" s="95" t="s">
        <v>34</v>
      </c>
      <c r="D60" s="95" t="s">
        <v>35</v>
      </c>
      <c r="E60" s="26"/>
    </row>
    <row r="61" spans="1:5" x14ac:dyDescent="0.25">
      <c r="A61" s="10"/>
      <c r="B61" s="1"/>
      <c r="C61" s="1"/>
      <c r="D61" s="1">
        <f>B61*C61</f>
        <v>0</v>
      </c>
      <c r="E61" s="26"/>
    </row>
    <row r="62" spans="1:5" x14ac:dyDescent="0.25">
      <c r="A62" s="10"/>
      <c r="B62" s="1"/>
      <c r="C62" s="1"/>
      <c r="D62" s="1">
        <f t="shared" ref="D62:D69" si="2">B62*C62</f>
        <v>0</v>
      </c>
      <c r="E62" s="26"/>
    </row>
    <row r="63" spans="1:5" x14ac:dyDescent="0.25">
      <c r="A63" s="10"/>
      <c r="B63" s="1"/>
      <c r="C63" s="1"/>
      <c r="D63" s="1">
        <f t="shared" si="2"/>
        <v>0</v>
      </c>
      <c r="E63" s="26"/>
    </row>
    <row r="64" spans="1:5" x14ac:dyDescent="0.25">
      <c r="A64" s="10"/>
      <c r="B64" s="1"/>
      <c r="C64" s="1"/>
      <c r="D64" s="1">
        <f t="shared" si="2"/>
        <v>0</v>
      </c>
      <c r="E64" s="26"/>
    </row>
    <row r="65" spans="1:5" x14ac:dyDescent="0.25">
      <c r="A65" s="10"/>
      <c r="B65" s="1"/>
      <c r="C65" s="1"/>
      <c r="D65" s="1">
        <f t="shared" si="2"/>
        <v>0</v>
      </c>
      <c r="E65" s="26"/>
    </row>
    <row r="66" spans="1:5" x14ac:dyDescent="0.25">
      <c r="A66" s="10"/>
      <c r="B66" s="1"/>
      <c r="C66" s="1"/>
      <c r="D66" s="1">
        <f t="shared" si="2"/>
        <v>0</v>
      </c>
      <c r="E66" s="26"/>
    </row>
    <row r="67" spans="1:5" x14ac:dyDescent="0.25">
      <c r="A67" s="10"/>
      <c r="B67" s="1"/>
      <c r="C67" s="1"/>
      <c r="D67" s="1">
        <f t="shared" si="2"/>
        <v>0</v>
      </c>
      <c r="E67" s="26"/>
    </row>
    <row r="68" spans="1:5" x14ac:dyDescent="0.25">
      <c r="A68" s="10"/>
      <c r="B68" s="1"/>
      <c r="C68" s="1"/>
      <c r="D68" s="1">
        <f t="shared" si="2"/>
        <v>0</v>
      </c>
      <c r="E68" s="26"/>
    </row>
    <row r="69" spans="1:5" x14ac:dyDescent="0.25">
      <c r="A69" s="10"/>
      <c r="B69" s="1"/>
      <c r="C69" s="1"/>
      <c r="D69" s="1">
        <f t="shared" si="2"/>
        <v>0</v>
      </c>
      <c r="E69" s="26"/>
    </row>
    <row r="70" spans="1:5" ht="15.75" thickBot="1" x14ac:dyDescent="0.3">
      <c r="A70" s="25"/>
      <c r="B70" s="17"/>
      <c r="C70" s="17"/>
      <c r="D70" s="17"/>
      <c r="E70" s="26"/>
    </row>
    <row r="71" spans="1:5" ht="16.5" thickBot="1" x14ac:dyDescent="0.35">
      <c r="A71" s="92" t="s">
        <v>36</v>
      </c>
      <c r="B71" s="17"/>
      <c r="C71" s="17"/>
      <c r="D71" s="17"/>
      <c r="E71" s="15">
        <f>SUM(D61:D69)</f>
        <v>0</v>
      </c>
    </row>
    <row r="72" spans="1:5" x14ac:dyDescent="0.25">
      <c r="A72" s="25"/>
      <c r="B72" s="17"/>
      <c r="C72" s="17"/>
      <c r="D72" s="17"/>
      <c r="E72" s="26"/>
    </row>
    <row r="73" spans="1:5" ht="15.75" x14ac:dyDescent="0.3">
      <c r="A73" s="92" t="s">
        <v>37</v>
      </c>
      <c r="B73" s="17"/>
      <c r="C73" s="17"/>
      <c r="D73" s="17"/>
      <c r="E73" s="26"/>
    </row>
    <row r="74" spans="1:5" ht="15.75" x14ac:dyDescent="0.3">
      <c r="A74" s="96"/>
      <c r="B74" s="17"/>
      <c r="C74" s="17"/>
      <c r="D74" s="17"/>
      <c r="E74" s="26"/>
    </row>
    <row r="75" spans="1:5" ht="15.75" x14ac:dyDescent="0.3">
      <c r="A75" s="96" t="s">
        <v>38</v>
      </c>
      <c r="B75" s="17"/>
      <c r="C75" s="17"/>
      <c r="D75" s="1" t="e">
        <f>'6.3 Costuri fixe'!$B$20</f>
        <v>#DIV/0!</v>
      </c>
      <c r="E75" s="26"/>
    </row>
    <row r="76" spans="1:5" ht="15.75" x14ac:dyDescent="0.3">
      <c r="A76" s="96" t="s">
        <v>39</v>
      </c>
      <c r="B76" s="17"/>
      <c r="C76" s="17"/>
      <c r="D76" s="1">
        <f>'6.5 Total costvariabil'!$D$21</f>
        <v>0</v>
      </c>
      <c r="E76" s="26"/>
    </row>
    <row r="77" spans="1:5" ht="16.5" thickBot="1" x14ac:dyDescent="0.35">
      <c r="A77" s="96" t="s">
        <v>40</v>
      </c>
      <c r="B77" s="17"/>
      <c r="C77" s="17"/>
      <c r="D77" s="1" t="e">
        <f>D75/D76</f>
        <v>#DIV/0!</v>
      </c>
      <c r="E77" s="26"/>
    </row>
    <row r="78" spans="1:5" ht="16.5" thickBot="1" x14ac:dyDescent="0.35">
      <c r="A78" s="96" t="s">
        <v>41</v>
      </c>
      <c r="B78" s="17"/>
      <c r="C78" s="17"/>
      <c r="D78" s="17"/>
      <c r="E78" s="15" t="e">
        <f>D77*E71</f>
        <v>#DIV/0!</v>
      </c>
    </row>
    <row r="79" spans="1:5" ht="15.75" thickBot="1" x14ac:dyDescent="0.3">
      <c r="A79" s="25"/>
      <c r="B79" s="17"/>
      <c r="C79" s="17"/>
      <c r="D79" s="17"/>
      <c r="E79" s="26"/>
    </row>
    <row r="80" spans="1:5" ht="16.5" thickBot="1" x14ac:dyDescent="0.35">
      <c r="A80" s="97" t="s">
        <v>42</v>
      </c>
      <c r="B80" s="33"/>
      <c r="C80" s="33"/>
      <c r="D80" s="33"/>
      <c r="E80" s="15" t="e">
        <f>SUM(E71+E78)</f>
        <v>#DIV/0!</v>
      </c>
    </row>
    <row r="81" spans="1:5" ht="15.75" thickBot="1" x14ac:dyDescent="0.3"/>
    <row r="82" spans="1:5" ht="15.75" thickBot="1" x14ac:dyDescent="0.3">
      <c r="A82" s="32" t="s">
        <v>44</v>
      </c>
      <c r="B82" s="72"/>
      <c r="C82" s="73"/>
      <c r="D82" s="74"/>
      <c r="E82" s="24"/>
    </row>
    <row r="83" spans="1:5" x14ac:dyDescent="0.25">
      <c r="A83" s="25"/>
      <c r="B83" s="17"/>
      <c r="C83" s="17"/>
      <c r="D83" s="17"/>
      <c r="E83" s="26"/>
    </row>
    <row r="84" spans="1:5" ht="15.75" x14ac:dyDescent="0.3">
      <c r="A84" s="92" t="s">
        <v>31</v>
      </c>
      <c r="B84" s="17"/>
      <c r="C84" s="17"/>
      <c r="D84" s="17"/>
      <c r="E84" s="26"/>
    </row>
    <row r="85" spans="1:5" x14ac:dyDescent="0.25">
      <c r="A85" s="25"/>
      <c r="B85" s="17"/>
      <c r="C85" s="17"/>
      <c r="D85" s="17"/>
      <c r="E85" s="26"/>
    </row>
    <row r="86" spans="1:5" ht="15.75" x14ac:dyDescent="0.3">
      <c r="A86" s="93" t="s">
        <v>32</v>
      </c>
      <c r="B86" s="94" t="s">
        <v>33</v>
      </c>
      <c r="C86" s="95" t="s">
        <v>34</v>
      </c>
      <c r="D86" s="95" t="s">
        <v>35</v>
      </c>
      <c r="E86" s="26"/>
    </row>
    <row r="87" spans="1:5" x14ac:dyDescent="0.25">
      <c r="A87" s="10"/>
      <c r="B87" s="1"/>
      <c r="C87" s="1"/>
      <c r="D87" s="1">
        <f>B87*C87</f>
        <v>0</v>
      </c>
      <c r="E87" s="26"/>
    </row>
    <row r="88" spans="1:5" x14ac:dyDescent="0.25">
      <c r="A88" s="10"/>
      <c r="B88" s="1"/>
      <c r="C88" s="1"/>
      <c r="D88" s="1">
        <f t="shared" ref="D88:D95" si="3">B88*C88</f>
        <v>0</v>
      </c>
      <c r="E88" s="26"/>
    </row>
    <row r="89" spans="1:5" x14ac:dyDescent="0.25">
      <c r="A89" s="10"/>
      <c r="B89" s="1"/>
      <c r="C89" s="1"/>
      <c r="D89" s="1">
        <f t="shared" si="3"/>
        <v>0</v>
      </c>
      <c r="E89" s="26"/>
    </row>
    <row r="90" spans="1:5" x14ac:dyDescent="0.25">
      <c r="A90" s="10"/>
      <c r="B90" s="1"/>
      <c r="C90" s="1"/>
      <c r="D90" s="1">
        <f t="shared" si="3"/>
        <v>0</v>
      </c>
      <c r="E90" s="26"/>
    </row>
    <row r="91" spans="1:5" x14ac:dyDescent="0.25">
      <c r="A91" s="10"/>
      <c r="B91" s="1"/>
      <c r="C91" s="1"/>
      <c r="D91" s="1">
        <f t="shared" si="3"/>
        <v>0</v>
      </c>
      <c r="E91" s="26"/>
    </row>
    <row r="92" spans="1:5" x14ac:dyDescent="0.25">
      <c r="A92" s="10"/>
      <c r="B92" s="1"/>
      <c r="C92" s="1"/>
      <c r="D92" s="1">
        <f t="shared" si="3"/>
        <v>0</v>
      </c>
      <c r="E92" s="26"/>
    </row>
    <row r="93" spans="1:5" x14ac:dyDescent="0.25">
      <c r="A93" s="10"/>
      <c r="B93" s="1"/>
      <c r="C93" s="1"/>
      <c r="D93" s="1">
        <f t="shared" si="3"/>
        <v>0</v>
      </c>
      <c r="E93" s="26"/>
    </row>
    <row r="94" spans="1:5" x14ac:dyDescent="0.25">
      <c r="A94" s="10"/>
      <c r="B94" s="1"/>
      <c r="C94" s="1"/>
      <c r="D94" s="1">
        <f t="shared" si="3"/>
        <v>0</v>
      </c>
      <c r="E94" s="26"/>
    </row>
    <row r="95" spans="1:5" x14ac:dyDescent="0.25">
      <c r="A95" s="10"/>
      <c r="B95" s="1"/>
      <c r="C95" s="1"/>
      <c r="D95" s="1">
        <f t="shared" si="3"/>
        <v>0</v>
      </c>
      <c r="E95" s="26"/>
    </row>
    <row r="96" spans="1:5" ht="15.75" thickBot="1" x14ac:dyDescent="0.3">
      <c r="A96" s="25"/>
      <c r="B96" s="17"/>
      <c r="C96" s="17"/>
      <c r="D96" s="17"/>
      <c r="E96" s="26"/>
    </row>
    <row r="97" spans="1:5" ht="16.5" thickBot="1" x14ac:dyDescent="0.35">
      <c r="A97" s="92" t="s">
        <v>36</v>
      </c>
      <c r="B97" s="17"/>
      <c r="C97" s="17"/>
      <c r="D97" s="17"/>
      <c r="E97" s="15">
        <f>SUM(D87:D95)</f>
        <v>0</v>
      </c>
    </row>
    <row r="98" spans="1:5" x14ac:dyDescent="0.25">
      <c r="A98" s="25"/>
      <c r="B98" s="17"/>
      <c r="C98" s="17"/>
      <c r="D98" s="17"/>
      <c r="E98" s="26"/>
    </row>
    <row r="99" spans="1:5" ht="15.75" x14ac:dyDescent="0.3">
      <c r="A99" s="92" t="s">
        <v>37</v>
      </c>
      <c r="B99" s="17"/>
      <c r="C99" s="17"/>
      <c r="D99" s="17"/>
      <c r="E99" s="26"/>
    </row>
    <row r="100" spans="1:5" ht="15.75" x14ac:dyDescent="0.3">
      <c r="A100" s="96"/>
      <c r="B100" s="17"/>
      <c r="C100" s="17"/>
      <c r="D100" s="17"/>
      <c r="E100" s="26"/>
    </row>
    <row r="101" spans="1:5" ht="15.75" x14ac:dyDescent="0.3">
      <c r="A101" s="96" t="s">
        <v>38</v>
      </c>
      <c r="B101" s="17"/>
      <c r="C101" s="17"/>
      <c r="D101" s="1" t="e">
        <f>'6.3 Costuri fixe'!$B$20</f>
        <v>#DIV/0!</v>
      </c>
      <c r="E101" s="26"/>
    </row>
    <row r="102" spans="1:5" ht="15.75" x14ac:dyDescent="0.3">
      <c r="A102" s="96" t="s">
        <v>39</v>
      </c>
      <c r="B102" s="17"/>
      <c r="C102" s="17"/>
      <c r="D102" s="1">
        <f>'6.5 Total costvariabil'!$D$21</f>
        <v>0</v>
      </c>
      <c r="E102" s="26"/>
    </row>
    <row r="103" spans="1:5" ht="16.5" thickBot="1" x14ac:dyDescent="0.35">
      <c r="A103" s="96" t="s">
        <v>40</v>
      </c>
      <c r="B103" s="17"/>
      <c r="C103" s="17"/>
      <c r="D103" s="1" t="e">
        <f>D101/D102</f>
        <v>#DIV/0!</v>
      </c>
      <c r="E103" s="26"/>
    </row>
    <row r="104" spans="1:5" ht="16.5" thickBot="1" x14ac:dyDescent="0.35">
      <c r="A104" s="96" t="s">
        <v>41</v>
      </c>
      <c r="B104" s="17"/>
      <c r="C104" s="17"/>
      <c r="D104" s="17"/>
      <c r="E104" s="15" t="e">
        <f>D103*E97</f>
        <v>#DIV/0!</v>
      </c>
    </row>
    <row r="105" spans="1:5" ht="15.75" thickBot="1" x14ac:dyDescent="0.3">
      <c r="A105" s="25"/>
      <c r="B105" s="17"/>
      <c r="C105" s="17"/>
      <c r="D105" s="17"/>
      <c r="E105" s="26"/>
    </row>
    <row r="106" spans="1:5" ht="16.5" thickBot="1" x14ac:dyDescent="0.35">
      <c r="A106" s="97" t="s">
        <v>42</v>
      </c>
      <c r="B106" s="33"/>
      <c r="C106" s="33"/>
      <c r="D106" s="33"/>
      <c r="E106" s="15" t="e">
        <f>SUM(E97+E104)</f>
        <v>#DIV/0!</v>
      </c>
    </row>
  </sheetData>
  <mergeCells count="6">
    <mergeCell ref="B82:D82"/>
    <mergeCell ref="A1:E1"/>
    <mergeCell ref="A2:E2"/>
    <mergeCell ref="B4:D4"/>
    <mergeCell ref="B30:D30"/>
    <mergeCell ref="B56:D56"/>
  </mergeCells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D24"/>
  <sheetViews>
    <sheetView topLeftCell="A7" workbookViewId="0">
      <selection activeCell="I19" sqref="I19"/>
    </sheetView>
  </sheetViews>
  <sheetFormatPr defaultRowHeight="15" x14ac:dyDescent="0.25"/>
  <cols>
    <col min="1" max="1" width="28.7109375" customWidth="1"/>
    <col min="2" max="2" width="18.140625" customWidth="1"/>
    <col min="3" max="4" width="17.140625" customWidth="1"/>
  </cols>
  <sheetData>
    <row r="1" spans="1:4" ht="15.75" x14ac:dyDescent="0.3">
      <c r="A1" s="84" t="s">
        <v>45</v>
      </c>
      <c r="B1" s="84"/>
      <c r="C1" s="84"/>
      <c r="D1" s="84"/>
    </row>
    <row r="2" spans="1:4" ht="15.75" x14ac:dyDescent="0.3">
      <c r="A2" s="91" t="s">
        <v>46</v>
      </c>
      <c r="B2" s="91"/>
      <c r="C2" s="91"/>
      <c r="D2" s="91"/>
    </row>
    <row r="4" spans="1:4" ht="15.75" x14ac:dyDescent="0.3">
      <c r="A4" s="98" t="s">
        <v>47</v>
      </c>
      <c r="C4" s="18" t="e">
        <f>C6/C7</f>
        <v>#DIV/0!</v>
      </c>
    </row>
    <row r="5" spans="1:4" ht="15.75" x14ac:dyDescent="0.3">
      <c r="A5" s="99"/>
    </row>
    <row r="6" spans="1:4" ht="15.75" x14ac:dyDescent="0.3">
      <c r="A6" s="99" t="s">
        <v>48</v>
      </c>
      <c r="C6" s="1" t="e">
        <f>'6.3 Costuri fixe'!$B$20</f>
        <v>#DIV/0!</v>
      </c>
    </row>
    <row r="7" spans="1:4" ht="15.75" x14ac:dyDescent="0.3">
      <c r="A7" s="99" t="s">
        <v>49</v>
      </c>
      <c r="C7" s="1">
        <f>'6.6 Achiziții lunare'!$D$21</f>
        <v>0</v>
      </c>
    </row>
    <row r="8" spans="1:4" ht="15.75" thickBot="1" x14ac:dyDescent="0.3"/>
    <row r="9" spans="1:4" ht="45" customHeight="1" x14ac:dyDescent="0.3">
      <c r="A9" s="100" t="s">
        <v>50</v>
      </c>
      <c r="B9" s="101" t="s">
        <v>51</v>
      </c>
      <c r="C9" s="101" t="s">
        <v>52</v>
      </c>
      <c r="D9" s="102" t="s">
        <v>53</v>
      </c>
    </row>
    <row r="10" spans="1:4" x14ac:dyDescent="0.25">
      <c r="A10" s="10" t="s">
        <v>54</v>
      </c>
      <c r="B10" s="1"/>
      <c r="C10" s="1" t="e">
        <f>B10*$C$4</f>
        <v>#DIV/0!</v>
      </c>
      <c r="D10" s="1" t="e">
        <f>SUM(B10+C10)</f>
        <v>#DIV/0!</v>
      </c>
    </row>
    <row r="11" spans="1:4" x14ac:dyDescent="0.25">
      <c r="A11" s="10" t="s">
        <v>55</v>
      </c>
      <c r="B11" s="1"/>
      <c r="C11" s="1" t="e">
        <f t="shared" ref="C11:C24" si="0">B11*$C$4</f>
        <v>#DIV/0!</v>
      </c>
      <c r="D11" s="1" t="e">
        <f t="shared" ref="D11:D24" si="1">SUM(B11+C11)</f>
        <v>#DIV/0!</v>
      </c>
    </row>
    <row r="12" spans="1:4" x14ac:dyDescent="0.25">
      <c r="A12" s="10" t="s">
        <v>56</v>
      </c>
      <c r="B12" s="1"/>
      <c r="C12" s="1" t="e">
        <f t="shared" si="0"/>
        <v>#DIV/0!</v>
      </c>
      <c r="D12" s="1" t="e">
        <f t="shared" si="1"/>
        <v>#DIV/0!</v>
      </c>
    </row>
    <row r="13" spans="1:4" x14ac:dyDescent="0.25">
      <c r="A13" s="10" t="s">
        <v>57</v>
      </c>
      <c r="B13" s="1"/>
      <c r="C13" s="1" t="e">
        <f t="shared" si="0"/>
        <v>#DIV/0!</v>
      </c>
      <c r="D13" s="1" t="e">
        <f t="shared" si="1"/>
        <v>#DIV/0!</v>
      </c>
    </row>
    <row r="14" spans="1:4" x14ac:dyDescent="0.25">
      <c r="A14" s="1"/>
      <c r="B14" s="1"/>
      <c r="C14" s="1" t="e">
        <f t="shared" si="0"/>
        <v>#DIV/0!</v>
      </c>
      <c r="D14" s="1" t="e">
        <f t="shared" si="1"/>
        <v>#DIV/0!</v>
      </c>
    </row>
    <row r="15" spans="1:4" x14ac:dyDescent="0.25">
      <c r="A15" s="1"/>
      <c r="B15" s="1"/>
      <c r="C15" s="1" t="e">
        <f t="shared" si="0"/>
        <v>#DIV/0!</v>
      </c>
      <c r="D15" s="1" t="e">
        <f t="shared" si="1"/>
        <v>#DIV/0!</v>
      </c>
    </row>
    <row r="16" spans="1:4" x14ac:dyDescent="0.25">
      <c r="A16" s="1"/>
      <c r="B16" s="1"/>
      <c r="C16" s="1" t="e">
        <f t="shared" si="0"/>
        <v>#DIV/0!</v>
      </c>
      <c r="D16" s="1" t="e">
        <f t="shared" si="1"/>
        <v>#DIV/0!</v>
      </c>
    </row>
    <row r="17" spans="1:4" x14ac:dyDescent="0.25">
      <c r="A17" s="1"/>
      <c r="B17" s="1"/>
      <c r="C17" s="1" t="e">
        <f t="shared" si="0"/>
        <v>#DIV/0!</v>
      </c>
      <c r="D17" s="1" t="e">
        <f t="shared" si="1"/>
        <v>#DIV/0!</v>
      </c>
    </row>
    <row r="18" spans="1:4" x14ac:dyDescent="0.25">
      <c r="A18" s="1"/>
      <c r="B18" s="1"/>
      <c r="C18" s="1" t="e">
        <f t="shared" si="0"/>
        <v>#DIV/0!</v>
      </c>
      <c r="D18" s="1" t="e">
        <f t="shared" si="1"/>
        <v>#DIV/0!</v>
      </c>
    </row>
    <row r="19" spans="1:4" x14ac:dyDescent="0.25">
      <c r="A19" s="1"/>
      <c r="B19" s="1"/>
      <c r="C19" s="1" t="e">
        <f t="shared" si="0"/>
        <v>#DIV/0!</v>
      </c>
      <c r="D19" s="1" t="e">
        <f t="shared" si="1"/>
        <v>#DIV/0!</v>
      </c>
    </row>
    <row r="20" spans="1:4" x14ac:dyDescent="0.25">
      <c r="A20" s="1"/>
      <c r="B20" s="1"/>
      <c r="C20" s="1" t="e">
        <f t="shared" si="0"/>
        <v>#DIV/0!</v>
      </c>
      <c r="D20" s="1" t="e">
        <f t="shared" si="1"/>
        <v>#DIV/0!</v>
      </c>
    </row>
    <row r="21" spans="1:4" x14ac:dyDescent="0.25">
      <c r="A21" s="1"/>
      <c r="B21" s="1"/>
      <c r="C21" s="1" t="e">
        <f t="shared" si="0"/>
        <v>#DIV/0!</v>
      </c>
      <c r="D21" s="1" t="e">
        <f t="shared" si="1"/>
        <v>#DIV/0!</v>
      </c>
    </row>
    <row r="22" spans="1:4" x14ac:dyDescent="0.25">
      <c r="A22" s="1"/>
      <c r="B22" s="1"/>
      <c r="C22" s="1" t="e">
        <f t="shared" si="0"/>
        <v>#DIV/0!</v>
      </c>
      <c r="D22" s="1" t="e">
        <f t="shared" si="1"/>
        <v>#DIV/0!</v>
      </c>
    </row>
    <row r="23" spans="1:4" x14ac:dyDescent="0.25">
      <c r="A23" s="1"/>
      <c r="B23" s="1"/>
      <c r="C23" s="1" t="e">
        <f t="shared" si="0"/>
        <v>#DIV/0!</v>
      </c>
      <c r="D23" s="1" t="e">
        <f t="shared" si="1"/>
        <v>#DIV/0!</v>
      </c>
    </row>
    <row r="24" spans="1:4" x14ac:dyDescent="0.25">
      <c r="A24" s="1"/>
      <c r="B24" s="1"/>
      <c r="C24" s="1" t="e">
        <f t="shared" si="0"/>
        <v>#DIV/0!</v>
      </c>
      <c r="D24" s="1" t="e">
        <f t="shared" si="1"/>
        <v>#DIV/0!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N20"/>
  <sheetViews>
    <sheetView workbookViewId="0">
      <selection activeCell="J22" sqref="J22"/>
    </sheetView>
  </sheetViews>
  <sheetFormatPr defaultRowHeight="15" x14ac:dyDescent="0.25"/>
  <cols>
    <col min="1" max="1" width="36.7109375" customWidth="1"/>
    <col min="2" max="2" width="9.28515625" customWidth="1"/>
    <col min="14" max="14" width="11.85546875" customWidth="1"/>
  </cols>
  <sheetData>
    <row r="1" spans="1:14" ht="15.75" x14ac:dyDescent="0.3">
      <c r="A1" s="84" t="s">
        <v>58</v>
      </c>
      <c r="B1" s="84"/>
    </row>
    <row r="2" spans="1:14" ht="15.75" thickBot="1" x14ac:dyDescent="0.3"/>
    <row r="3" spans="1:14" ht="16.5" thickBot="1" x14ac:dyDescent="0.35">
      <c r="A3" s="103" t="s">
        <v>59</v>
      </c>
      <c r="B3" s="104" t="s">
        <v>60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 t="s">
        <v>4</v>
      </c>
    </row>
    <row r="4" spans="1:14" x14ac:dyDescent="0.25">
      <c r="A4" s="20"/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  <c r="N4" s="1"/>
    </row>
    <row r="5" spans="1:14" x14ac:dyDescent="0.25">
      <c r="A5" s="19" t="s">
        <v>61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06" t="s">
        <v>62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9" t="s">
        <v>63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07" t="s">
        <v>64</v>
      </c>
      <c r="B8" s="1">
        <f>'4.2 Cost personal'!$E$17</f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07" t="s">
        <v>65</v>
      </c>
      <c r="B9" s="1" t="e">
        <f>'6.4 Amortizare'!$D$23</f>
        <v>#DIV/0!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07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9" t="s">
        <v>66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 thickBot="1" x14ac:dyDescent="0.3"/>
    <row r="20" spans="1:14" ht="16.5" thickBot="1" x14ac:dyDescent="0.35">
      <c r="A20" s="90" t="s">
        <v>67</v>
      </c>
      <c r="B20" s="15" t="e">
        <f>SUM(B5:B18)</f>
        <v>#DIV/0!</v>
      </c>
      <c r="C20" s="15">
        <f>SUM(C5:C18)</f>
        <v>0</v>
      </c>
      <c r="D20" s="15">
        <f t="shared" ref="D20:N20" si="0">SUM(D5:D18)</f>
        <v>0</v>
      </c>
      <c r="E20" s="15">
        <f t="shared" si="0"/>
        <v>0</v>
      </c>
      <c r="F20" s="15">
        <f t="shared" si="0"/>
        <v>0</v>
      </c>
      <c r="G20" s="15">
        <f t="shared" si="0"/>
        <v>0</v>
      </c>
      <c r="H20" s="15">
        <f t="shared" si="0"/>
        <v>0</v>
      </c>
      <c r="I20" s="15">
        <f t="shared" si="0"/>
        <v>0</v>
      </c>
      <c r="J20" s="15">
        <f t="shared" si="0"/>
        <v>0</v>
      </c>
      <c r="K20" s="15">
        <f t="shared" si="0"/>
        <v>0</v>
      </c>
      <c r="L20" s="15">
        <f t="shared" si="0"/>
        <v>0</v>
      </c>
      <c r="M20" s="15">
        <f t="shared" si="0"/>
        <v>0</v>
      </c>
      <c r="N20" s="15">
        <f t="shared" si="0"/>
        <v>0</v>
      </c>
    </row>
  </sheetData>
  <mergeCells count="2">
    <mergeCell ref="A1:B1"/>
    <mergeCell ref="B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D23"/>
  <sheetViews>
    <sheetView workbookViewId="0">
      <selection activeCell="K15" sqref="K15"/>
    </sheetView>
  </sheetViews>
  <sheetFormatPr defaultRowHeight="15" x14ac:dyDescent="0.25"/>
  <cols>
    <col min="1" max="1" width="21.28515625" customWidth="1"/>
    <col min="2" max="2" width="15.7109375" customWidth="1"/>
    <col min="3" max="3" width="15" customWidth="1"/>
    <col min="4" max="4" width="15.140625" customWidth="1"/>
  </cols>
  <sheetData>
    <row r="1" spans="1:4" ht="15.75" x14ac:dyDescent="0.3">
      <c r="A1" s="98" t="s">
        <v>68</v>
      </c>
    </row>
    <row r="2" spans="1:4" ht="15.75" thickBot="1" x14ac:dyDescent="0.3"/>
    <row r="3" spans="1:4" ht="30.75" customHeight="1" x14ac:dyDescent="0.3">
      <c r="A3" s="108" t="s">
        <v>69</v>
      </c>
      <c r="B3" s="101" t="s">
        <v>70</v>
      </c>
      <c r="C3" s="101" t="s">
        <v>71</v>
      </c>
      <c r="D3" s="102" t="s">
        <v>72</v>
      </c>
    </row>
    <row r="4" spans="1:4" x14ac:dyDescent="0.25">
      <c r="A4" s="10"/>
      <c r="B4" s="1"/>
      <c r="C4" s="1"/>
      <c r="D4" s="11" t="e">
        <f>B4/C4</f>
        <v>#DIV/0!</v>
      </c>
    </row>
    <row r="5" spans="1:4" x14ac:dyDescent="0.25">
      <c r="A5" s="10"/>
      <c r="B5" s="1"/>
      <c r="C5" s="1"/>
      <c r="D5" s="11" t="e">
        <f t="shared" ref="D5:D19" si="0">B5/C5</f>
        <v>#DIV/0!</v>
      </c>
    </row>
    <row r="6" spans="1:4" x14ac:dyDescent="0.25">
      <c r="A6" s="10"/>
      <c r="B6" s="1"/>
      <c r="C6" s="1"/>
      <c r="D6" s="11" t="e">
        <f t="shared" si="0"/>
        <v>#DIV/0!</v>
      </c>
    </row>
    <row r="7" spans="1:4" x14ac:dyDescent="0.25">
      <c r="A7" s="10"/>
      <c r="B7" s="1"/>
      <c r="C7" s="1"/>
      <c r="D7" s="11" t="e">
        <f t="shared" si="0"/>
        <v>#DIV/0!</v>
      </c>
    </row>
    <row r="8" spans="1:4" x14ac:dyDescent="0.25">
      <c r="A8" s="10"/>
      <c r="B8" s="1"/>
      <c r="C8" s="1"/>
      <c r="D8" s="11" t="e">
        <f t="shared" si="0"/>
        <v>#DIV/0!</v>
      </c>
    </row>
    <row r="9" spans="1:4" x14ac:dyDescent="0.25">
      <c r="A9" s="10"/>
      <c r="B9" s="1"/>
      <c r="C9" s="1"/>
      <c r="D9" s="11" t="e">
        <f t="shared" si="0"/>
        <v>#DIV/0!</v>
      </c>
    </row>
    <row r="10" spans="1:4" x14ac:dyDescent="0.25">
      <c r="A10" s="10"/>
      <c r="B10" s="1"/>
      <c r="C10" s="1"/>
      <c r="D10" s="11" t="e">
        <f t="shared" si="0"/>
        <v>#DIV/0!</v>
      </c>
    </row>
    <row r="11" spans="1:4" x14ac:dyDescent="0.25">
      <c r="A11" s="10"/>
      <c r="B11" s="1"/>
      <c r="C11" s="1"/>
      <c r="D11" s="11" t="e">
        <f t="shared" si="0"/>
        <v>#DIV/0!</v>
      </c>
    </row>
    <row r="12" spans="1:4" x14ac:dyDescent="0.25">
      <c r="A12" s="10"/>
      <c r="B12" s="1"/>
      <c r="C12" s="1"/>
      <c r="D12" s="11" t="e">
        <f t="shared" si="0"/>
        <v>#DIV/0!</v>
      </c>
    </row>
    <row r="13" spans="1:4" x14ac:dyDescent="0.25">
      <c r="A13" s="10"/>
      <c r="B13" s="1"/>
      <c r="C13" s="1"/>
      <c r="D13" s="11" t="e">
        <f t="shared" si="0"/>
        <v>#DIV/0!</v>
      </c>
    </row>
    <row r="14" spans="1:4" x14ac:dyDescent="0.25">
      <c r="A14" s="10"/>
      <c r="B14" s="1"/>
      <c r="C14" s="1"/>
      <c r="D14" s="11" t="e">
        <f t="shared" si="0"/>
        <v>#DIV/0!</v>
      </c>
    </row>
    <row r="15" spans="1:4" x14ac:dyDescent="0.25">
      <c r="A15" s="10"/>
      <c r="B15" s="1"/>
      <c r="C15" s="1"/>
      <c r="D15" s="11" t="e">
        <f t="shared" si="0"/>
        <v>#DIV/0!</v>
      </c>
    </row>
    <row r="16" spans="1:4" x14ac:dyDescent="0.25">
      <c r="A16" s="10"/>
      <c r="B16" s="1"/>
      <c r="C16" s="1"/>
      <c r="D16" s="11" t="e">
        <f t="shared" si="0"/>
        <v>#DIV/0!</v>
      </c>
    </row>
    <row r="17" spans="1:4" x14ac:dyDescent="0.25">
      <c r="A17" s="10"/>
      <c r="B17" s="1"/>
      <c r="C17" s="1"/>
      <c r="D17" s="11" t="e">
        <f t="shared" si="0"/>
        <v>#DIV/0!</v>
      </c>
    </row>
    <row r="18" spans="1:4" x14ac:dyDescent="0.25">
      <c r="A18" s="10"/>
      <c r="B18" s="1"/>
      <c r="C18" s="1"/>
      <c r="D18" s="11" t="e">
        <f t="shared" si="0"/>
        <v>#DIV/0!</v>
      </c>
    </row>
    <row r="19" spans="1:4" ht="15.75" thickBot="1" x14ac:dyDescent="0.3">
      <c r="A19" s="12"/>
      <c r="B19" s="13"/>
      <c r="C19" s="13"/>
      <c r="D19" s="11" t="e">
        <f t="shared" si="0"/>
        <v>#DIV/0!</v>
      </c>
    </row>
    <row r="20" spans="1:4" ht="15.75" thickBot="1" x14ac:dyDescent="0.3">
      <c r="A20" s="17"/>
      <c r="B20" s="17"/>
      <c r="C20" s="17"/>
      <c r="D20" s="17"/>
    </row>
    <row r="21" spans="1:4" ht="15.75" thickBot="1" x14ac:dyDescent="0.3">
      <c r="A21" s="16" t="s">
        <v>0</v>
      </c>
      <c r="B21" s="15">
        <f>SUM(B4:B19)</f>
        <v>0</v>
      </c>
      <c r="D21" s="15" t="e">
        <f>SUM(D4:D19)</f>
        <v>#DIV/0!</v>
      </c>
    </row>
    <row r="22" spans="1:4" ht="15.75" thickBot="1" x14ac:dyDescent="0.3">
      <c r="A22" s="16"/>
      <c r="D22" s="17"/>
    </row>
    <row r="23" spans="1:4" ht="16.5" thickBot="1" x14ac:dyDescent="0.35">
      <c r="A23" s="98" t="s">
        <v>73</v>
      </c>
      <c r="D23" s="15" t="e">
        <f>D21/12</f>
        <v>#DIV/0!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D21"/>
  <sheetViews>
    <sheetView workbookViewId="0">
      <selection activeCell="A4" sqref="A4:A7"/>
    </sheetView>
  </sheetViews>
  <sheetFormatPr defaultRowHeight="15" x14ac:dyDescent="0.25"/>
  <cols>
    <col min="1" max="1" width="23.140625" customWidth="1"/>
    <col min="2" max="2" width="12.7109375" customWidth="1"/>
    <col min="3" max="3" width="14" customWidth="1"/>
    <col min="4" max="4" width="13.5703125" customWidth="1"/>
  </cols>
  <sheetData>
    <row r="1" spans="1:4" ht="15.75" x14ac:dyDescent="0.3">
      <c r="A1" s="98" t="s">
        <v>74</v>
      </c>
    </row>
    <row r="2" spans="1:4" ht="15.75" thickBot="1" x14ac:dyDescent="0.3"/>
    <row r="3" spans="1:4" ht="60" x14ac:dyDescent="0.3">
      <c r="A3" s="108" t="s">
        <v>75</v>
      </c>
      <c r="B3" s="101" t="s">
        <v>76</v>
      </c>
      <c r="C3" s="101" t="s">
        <v>77</v>
      </c>
      <c r="D3" s="109" t="s">
        <v>4</v>
      </c>
    </row>
    <row r="4" spans="1:4" x14ac:dyDescent="0.25">
      <c r="A4" s="10" t="s">
        <v>54</v>
      </c>
      <c r="B4" s="1">
        <f>'6.1 Cost unitate'!$E$19</f>
        <v>0</v>
      </c>
      <c r="C4" s="1">
        <f>'3. Volum vânzări'!$O$10</f>
        <v>0</v>
      </c>
      <c r="D4" s="11">
        <f>B4*C4</f>
        <v>0</v>
      </c>
    </row>
    <row r="5" spans="1:4" x14ac:dyDescent="0.25">
      <c r="A5" s="10" t="s">
        <v>55</v>
      </c>
      <c r="B5" s="1">
        <f>'6.1 Cost unitate'!$E$45</f>
        <v>0</v>
      </c>
      <c r="C5" s="1">
        <f>'3. Volum vânzări'!$O$17</f>
        <v>0</v>
      </c>
      <c r="D5" s="11">
        <f t="shared" ref="D5:D19" si="0">B5*C5</f>
        <v>0</v>
      </c>
    </row>
    <row r="6" spans="1:4" x14ac:dyDescent="0.25">
      <c r="A6" s="10" t="s">
        <v>56</v>
      </c>
      <c r="B6" s="1">
        <f>'6.1 Cost unitate'!$E$71</f>
        <v>0</v>
      </c>
      <c r="C6" s="1">
        <f>'3. Volum vânzări'!$O$24</f>
        <v>0</v>
      </c>
      <c r="D6" s="11">
        <f t="shared" si="0"/>
        <v>0</v>
      </c>
    </row>
    <row r="7" spans="1:4" x14ac:dyDescent="0.25">
      <c r="A7" s="10" t="s">
        <v>57</v>
      </c>
      <c r="B7" s="1">
        <f>'6.1 Cost unitate'!$E$97</f>
        <v>0</v>
      </c>
      <c r="C7" s="1">
        <f>'3. Volum vânzări'!$O$31</f>
        <v>0</v>
      </c>
      <c r="D7" s="11">
        <f t="shared" si="0"/>
        <v>0</v>
      </c>
    </row>
    <row r="8" spans="1:4" x14ac:dyDescent="0.25">
      <c r="A8" s="10"/>
      <c r="B8" s="1">
        <f>'6.1 Cost unitate'!$E$19</f>
        <v>0</v>
      </c>
      <c r="C8" s="1"/>
      <c r="D8" s="11">
        <f t="shared" si="0"/>
        <v>0</v>
      </c>
    </row>
    <row r="9" spans="1:4" x14ac:dyDescent="0.25">
      <c r="A9" s="10"/>
      <c r="B9" s="1">
        <f>'6.1 Cost unitate'!$E$19</f>
        <v>0</v>
      </c>
      <c r="C9" s="1"/>
      <c r="D9" s="11">
        <f t="shared" si="0"/>
        <v>0</v>
      </c>
    </row>
    <row r="10" spans="1:4" x14ac:dyDescent="0.25">
      <c r="A10" s="10"/>
      <c r="B10" s="1">
        <f>'6.1 Cost unitate'!$E$19</f>
        <v>0</v>
      </c>
      <c r="C10" s="1"/>
      <c r="D10" s="11">
        <f t="shared" si="0"/>
        <v>0</v>
      </c>
    </row>
    <row r="11" spans="1:4" x14ac:dyDescent="0.25">
      <c r="A11" s="10"/>
      <c r="B11" s="1">
        <f>'6.1 Cost unitate'!$E$19</f>
        <v>0</v>
      </c>
      <c r="C11" s="1"/>
      <c r="D11" s="11">
        <f t="shared" si="0"/>
        <v>0</v>
      </c>
    </row>
    <row r="12" spans="1:4" x14ac:dyDescent="0.25">
      <c r="A12" s="10"/>
      <c r="B12" s="1">
        <f>'6.1 Cost unitate'!$E$19</f>
        <v>0</v>
      </c>
      <c r="C12" s="1"/>
      <c r="D12" s="11">
        <f t="shared" si="0"/>
        <v>0</v>
      </c>
    </row>
    <row r="13" spans="1:4" x14ac:dyDescent="0.25">
      <c r="A13" s="10"/>
      <c r="B13" s="1">
        <f>'6.1 Cost unitate'!$E$19</f>
        <v>0</v>
      </c>
      <c r="C13" s="1"/>
      <c r="D13" s="11">
        <f t="shared" si="0"/>
        <v>0</v>
      </c>
    </row>
    <row r="14" spans="1:4" x14ac:dyDescent="0.25">
      <c r="A14" s="10"/>
      <c r="B14" s="1">
        <f>'6.1 Cost unitate'!$E$19</f>
        <v>0</v>
      </c>
      <c r="C14" s="1"/>
      <c r="D14" s="11">
        <f t="shared" si="0"/>
        <v>0</v>
      </c>
    </row>
    <row r="15" spans="1:4" x14ac:dyDescent="0.25">
      <c r="A15" s="10"/>
      <c r="B15" s="1">
        <f>'6.1 Cost unitate'!$E$19</f>
        <v>0</v>
      </c>
      <c r="C15" s="1"/>
      <c r="D15" s="11">
        <f t="shared" si="0"/>
        <v>0</v>
      </c>
    </row>
    <row r="16" spans="1:4" x14ac:dyDescent="0.25">
      <c r="A16" s="10"/>
      <c r="B16" s="1">
        <f>'6.1 Cost unitate'!$E$19</f>
        <v>0</v>
      </c>
      <c r="C16" s="1"/>
      <c r="D16" s="11">
        <f t="shared" si="0"/>
        <v>0</v>
      </c>
    </row>
    <row r="17" spans="1:4" x14ac:dyDescent="0.25">
      <c r="A17" s="10"/>
      <c r="B17" s="1">
        <f>'6.1 Cost unitate'!$E$19</f>
        <v>0</v>
      </c>
      <c r="C17" s="1"/>
      <c r="D17" s="11">
        <f t="shared" si="0"/>
        <v>0</v>
      </c>
    </row>
    <row r="18" spans="1:4" x14ac:dyDescent="0.25">
      <c r="A18" s="10"/>
      <c r="B18" s="1">
        <f>'6.1 Cost unitate'!$E$19</f>
        <v>0</v>
      </c>
      <c r="C18" s="1"/>
      <c r="D18" s="11">
        <f t="shared" si="0"/>
        <v>0</v>
      </c>
    </row>
    <row r="19" spans="1:4" ht="15.75" thickBot="1" x14ac:dyDescent="0.3">
      <c r="A19" s="12"/>
      <c r="B19" s="1">
        <f>'6.1 Cost unitate'!$E$19</f>
        <v>0</v>
      </c>
      <c r="C19" s="13"/>
      <c r="D19" s="11">
        <f t="shared" si="0"/>
        <v>0</v>
      </c>
    </row>
    <row r="20" spans="1:4" ht="15.75" thickBot="1" x14ac:dyDescent="0.3"/>
    <row r="21" spans="1:4" ht="16.5" thickBot="1" x14ac:dyDescent="0.35">
      <c r="A21" s="99" t="s">
        <v>78</v>
      </c>
      <c r="D21" s="15">
        <f>SUM(D4:D19)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D21"/>
  <sheetViews>
    <sheetView workbookViewId="0">
      <selection activeCell="M14" sqref="M14"/>
    </sheetView>
  </sheetViews>
  <sheetFormatPr defaultRowHeight="15" x14ac:dyDescent="0.25"/>
  <cols>
    <col min="1" max="1" width="24.28515625" customWidth="1"/>
    <col min="2" max="2" width="15.140625" customWidth="1"/>
    <col min="3" max="3" width="14.5703125" customWidth="1"/>
    <col min="4" max="4" width="14.42578125" customWidth="1"/>
  </cols>
  <sheetData>
    <row r="1" spans="1:4" ht="15.75" x14ac:dyDescent="0.3">
      <c r="A1" s="98" t="s">
        <v>79</v>
      </c>
    </row>
    <row r="2" spans="1:4" ht="15.75" thickBot="1" x14ac:dyDescent="0.3"/>
    <row r="3" spans="1:4" ht="60" x14ac:dyDescent="0.25">
      <c r="A3" s="110" t="s">
        <v>50</v>
      </c>
      <c r="B3" s="111" t="s">
        <v>80</v>
      </c>
      <c r="C3" s="111" t="s">
        <v>81</v>
      </c>
      <c r="D3" s="112" t="s">
        <v>82</v>
      </c>
    </row>
    <row r="4" spans="1:4" x14ac:dyDescent="0.25">
      <c r="A4" s="10" t="s">
        <v>54</v>
      </c>
      <c r="B4" s="1">
        <f>'3. Volum vânzări'!O10</f>
        <v>0</v>
      </c>
      <c r="C4" s="1">
        <f>'6.2 Costunitateretaileri'!B10</f>
        <v>0</v>
      </c>
      <c r="D4" s="11">
        <f>B4*C4</f>
        <v>0</v>
      </c>
    </row>
    <row r="5" spans="1:4" x14ac:dyDescent="0.25">
      <c r="A5" s="10" t="s">
        <v>55</v>
      </c>
      <c r="B5" s="1">
        <f>'3. Volum vânzări'!O17</f>
        <v>0</v>
      </c>
      <c r="C5" s="1">
        <f>'6.2 Costunitateretaileri'!B11</f>
        <v>0</v>
      </c>
      <c r="D5" s="11">
        <f t="shared" ref="D5:D19" si="0">B5*C5</f>
        <v>0</v>
      </c>
    </row>
    <row r="6" spans="1:4" x14ac:dyDescent="0.25">
      <c r="A6" s="10" t="s">
        <v>56</v>
      </c>
      <c r="B6" s="1">
        <f>'3. Volum vânzări'!O24</f>
        <v>0</v>
      </c>
      <c r="C6" s="1">
        <f>'6.2 Costunitateretaileri'!B12</f>
        <v>0</v>
      </c>
      <c r="D6" s="11">
        <f t="shared" si="0"/>
        <v>0</v>
      </c>
    </row>
    <row r="7" spans="1:4" x14ac:dyDescent="0.25">
      <c r="A7" s="10" t="s">
        <v>57</v>
      </c>
      <c r="B7" s="1">
        <f>'3. Volum vânzări'!O31</f>
        <v>0</v>
      </c>
      <c r="C7" s="1">
        <f>'6.2 Costunitateretaileri'!B13</f>
        <v>0</v>
      </c>
      <c r="D7" s="11">
        <f t="shared" si="0"/>
        <v>0</v>
      </c>
    </row>
    <row r="8" spans="1:4" x14ac:dyDescent="0.25">
      <c r="A8" s="10"/>
      <c r="B8" s="1"/>
      <c r="C8" s="1"/>
      <c r="D8" s="11">
        <f t="shared" si="0"/>
        <v>0</v>
      </c>
    </row>
    <row r="9" spans="1:4" x14ac:dyDescent="0.25">
      <c r="A9" s="10"/>
      <c r="B9" s="1"/>
      <c r="C9" s="1"/>
      <c r="D9" s="11">
        <f t="shared" si="0"/>
        <v>0</v>
      </c>
    </row>
    <row r="10" spans="1:4" x14ac:dyDescent="0.25">
      <c r="A10" s="10"/>
      <c r="B10" s="1"/>
      <c r="C10" s="1"/>
      <c r="D10" s="11">
        <f t="shared" si="0"/>
        <v>0</v>
      </c>
    </row>
    <row r="11" spans="1:4" x14ac:dyDescent="0.25">
      <c r="A11" s="10"/>
      <c r="B11" s="1"/>
      <c r="C11" s="1"/>
      <c r="D11" s="11">
        <f t="shared" si="0"/>
        <v>0</v>
      </c>
    </row>
    <row r="12" spans="1:4" x14ac:dyDescent="0.25">
      <c r="A12" s="10"/>
      <c r="B12" s="1"/>
      <c r="C12" s="1"/>
      <c r="D12" s="11">
        <f t="shared" si="0"/>
        <v>0</v>
      </c>
    </row>
    <row r="13" spans="1:4" x14ac:dyDescent="0.25">
      <c r="A13" s="10"/>
      <c r="B13" s="1"/>
      <c r="C13" s="1"/>
      <c r="D13" s="11">
        <f t="shared" si="0"/>
        <v>0</v>
      </c>
    </row>
    <row r="14" spans="1:4" x14ac:dyDescent="0.25">
      <c r="A14" s="10"/>
      <c r="B14" s="1"/>
      <c r="C14" s="1"/>
      <c r="D14" s="11">
        <f t="shared" si="0"/>
        <v>0</v>
      </c>
    </row>
    <row r="15" spans="1:4" x14ac:dyDescent="0.25">
      <c r="A15" s="10"/>
      <c r="B15" s="1"/>
      <c r="C15" s="1"/>
      <c r="D15" s="11">
        <f t="shared" si="0"/>
        <v>0</v>
      </c>
    </row>
    <row r="16" spans="1:4" x14ac:dyDescent="0.25">
      <c r="A16" s="10"/>
      <c r="B16" s="1"/>
      <c r="C16" s="1"/>
      <c r="D16" s="11">
        <f t="shared" si="0"/>
        <v>0</v>
      </c>
    </row>
    <row r="17" spans="1:4" x14ac:dyDescent="0.25">
      <c r="A17" s="10"/>
      <c r="B17" s="1"/>
      <c r="C17" s="1"/>
      <c r="D17" s="11">
        <f t="shared" si="0"/>
        <v>0</v>
      </c>
    </row>
    <row r="18" spans="1:4" x14ac:dyDescent="0.25">
      <c r="A18" s="10"/>
      <c r="B18" s="1"/>
      <c r="C18" s="1"/>
      <c r="D18" s="11">
        <f t="shared" si="0"/>
        <v>0</v>
      </c>
    </row>
    <row r="19" spans="1:4" ht="15.75" thickBot="1" x14ac:dyDescent="0.3">
      <c r="A19" s="12"/>
      <c r="B19" s="13"/>
      <c r="C19" s="13"/>
      <c r="D19" s="14">
        <f t="shared" si="0"/>
        <v>0</v>
      </c>
    </row>
    <row r="20" spans="1:4" ht="15.75" thickBot="1" x14ac:dyDescent="0.3"/>
    <row r="21" spans="1:4" ht="16.5" thickBot="1" x14ac:dyDescent="0.35">
      <c r="A21" s="99" t="s">
        <v>82</v>
      </c>
      <c r="D21" s="15">
        <f>SUM(D4:D19)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1:N51"/>
  <sheetViews>
    <sheetView workbookViewId="0">
      <selection activeCell="S51" sqref="S51"/>
    </sheetView>
  </sheetViews>
  <sheetFormatPr defaultRowHeight="15" x14ac:dyDescent="0.25"/>
  <cols>
    <col min="1" max="1" width="17.28515625" bestFit="1" customWidth="1"/>
    <col min="14" max="14" width="9.140625" customWidth="1"/>
  </cols>
  <sheetData>
    <row r="1" spans="1:14" ht="15.75" x14ac:dyDescent="0.3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thickBot="1" x14ac:dyDescent="0.3"/>
    <row r="3" spans="1:14" ht="15.75" thickBot="1" x14ac:dyDescent="0.3">
      <c r="A3" s="81" t="s">
        <v>9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22" t="s">
        <v>6</v>
      </c>
    </row>
    <row r="4" spans="1:14" ht="15.75" thickBot="1" x14ac:dyDescent="0.3"/>
    <row r="5" spans="1:14" x14ac:dyDescent="0.25">
      <c r="A5" s="83" t="s">
        <v>11</v>
      </c>
      <c r="B5" s="83"/>
      <c r="C5" s="83"/>
      <c r="D5" s="83"/>
      <c r="E5" s="75"/>
      <c r="F5" s="76"/>
      <c r="G5" s="76"/>
      <c r="H5" s="77"/>
      <c r="I5" s="23" t="s">
        <v>1</v>
      </c>
      <c r="J5" s="8"/>
      <c r="K5" s="23"/>
      <c r="L5" s="23"/>
      <c r="M5" s="23"/>
      <c r="N5" s="24"/>
    </row>
    <row r="6" spans="1:14" ht="7.9" customHeight="1" thickBot="1" x14ac:dyDescent="0.3">
      <c r="A6" s="34"/>
      <c r="B6" s="35"/>
      <c r="C6" s="35"/>
      <c r="D6" s="35"/>
      <c r="E6" s="35"/>
      <c r="F6" s="35"/>
      <c r="G6" s="35"/>
      <c r="H6" s="35"/>
      <c r="I6" s="17"/>
      <c r="J6" s="17"/>
      <c r="K6" s="17"/>
      <c r="L6" s="17"/>
      <c r="M6" s="17"/>
      <c r="N6" s="26"/>
    </row>
    <row r="7" spans="1:14" ht="16.149999999999999" customHeight="1" thickBot="1" x14ac:dyDescent="0.35">
      <c r="A7" s="113" t="s">
        <v>84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6"/>
    </row>
    <row r="8" spans="1:14" ht="15.75" x14ac:dyDescent="0.3">
      <c r="A8" s="114" t="s">
        <v>85</v>
      </c>
      <c r="B8" s="1">
        <f>'3. Volum vânzări'!B7</f>
        <v>0</v>
      </c>
      <c r="C8" s="1">
        <f>'3. Volum vânzări'!C7</f>
        <v>0</v>
      </c>
      <c r="D8" s="1">
        <f>'3. Volum vânzări'!D7</f>
        <v>0</v>
      </c>
      <c r="E8" s="1">
        <f>'3. Volum vânzări'!E7</f>
        <v>0</v>
      </c>
      <c r="F8" s="1">
        <f>'3. Volum vânzări'!F7</f>
        <v>0</v>
      </c>
      <c r="G8" s="1">
        <f>'3. Volum vânzări'!G7</f>
        <v>0</v>
      </c>
      <c r="H8" s="1">
        <f>'3. Volum vânzări'!H7</f>
        <v>0</v>
      </c>
      <c r="I8" s="1">
        <f>'3. Volum vânzări'!I7</f>
        <v>0</v>
      </c>
      <c r="J8" s="1">
        <f>'3. Volum vânzări'!J7</f>
        <v>0</v>
      </c>
      <c r="K8" s="1">
        <f>'3. Volum vânzări'!K7</f>
        <v>0</v>
      </c>
      <c r="L8" s="1">
        <f>'3. Volum vânzări'!L7</f>
        <v>0</v>
      </c>
      <c r="M8" s="1">
        <f>'3. Volum vânzări'!M7</f>
        <v>0</v>
      </c>
      <c r="N8" s="11">
        <f>'3. Volum vânzări'!N7</f>
        <v>0</v>
      </c>
    </row>
    <row r="9" spans="1:14" ht="15.75" x14ac:dyDescent="0.3">
      <c r="A9" s="93" t="s">
        <v>86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1"/>
    </row>
    <row r="10" spans="1:14" ht="16.5" thickBot="1" x14ac:dyDescent="0.35">
      <c r="A10" s="115" t="s">
        <v>87</v>
      </c>
      <c r="B10" s="13">
        <f>B8*B9</f>
        <v>0</v>
      </c>
      <c r="C10" s="13">
        <f t="shared" ref="C10:M10" si="0">C8*C9</f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4">
        <f>SUM(B10:M10)</f>
        <v>0</v>
      </c>
    </row>
    <row r="11" spans="1:14" ht="15.75" x14ac:dyDescent="0.3">
      <c r="A11" s="92" t="s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6"/>
    </row>
    <row r="12" spans="1:14" ht="15.75" x14ac:dyDescent="0.3">
      <c r="A12" s="114" t="s">
        <v>85</v>
      </c>
      <c r="B12" s="1">
        <f>'3. Volum vânzări'!B8</f>
        <v>0</v>
      </c>
      <c r="C12" s="1">
        <f>'3. Volum vânzări'!C8</f>
        <v>0</v>
      </c>
      <c r="D12" s="1">
        <f>'3. Volum vânzări'!D8</f>
        <v>0</v>
      </c>
      <c r="E12" s="1">
        <f>'3. Volum vânzări'!E8</f>
        <v>0</v>
      </c>
      <c r="F12" s="1">
        <f>'3. Volum vânzări'!F8</f>
        <v>0</v>
      </c>
      <c r="G12" s="1">
        <f>'3. Volum vânzări'!G8</f>
        <v>0</v>
      </c>
      <c r="H12" s="1">
        <f>'3. Volum vânzări'!H8</f>
        <v>0</v>
      </c>
      <c r="I12" s="1">
        <f>'3. Volum vânzări'!I8</f>
        <v>0</v>
      </c>
      <c r="J12" s="1">
        <f>'3. Volum vânzări'!J8</f>
        <v>0</v>
      </c>
      <c r="K12" s="1">
        <f>'3. Volum vânzări'!K8</f>
        <v>0</v>
      </c>
      <c r="L12" s="1">
        <f>'3. Volum vânzări'!L8</f>
        <v>0</v>
      </c>
      <c r="M12" s="1">
        <f>'3. Volum vânzări'!M8</f>
        <v>0</v>
      </c>
      <c r="N12" s="11">
        <f>'3. Volum vânzări'!N8</f>
        <v>0</v>
      </c>
    </row>
    <row r="13" spans="1:14" ht="15.75" x14ac:dyDescent="0.3">
      <c r="A13" s="93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1"/>
    </row>
    <row r="14" spans="1:14" ht="16.5" thickBot="1" x14ac:dyDescent="0.35">
      <c r="A14" s="115" t="s">
        <v>87</v>
      </c>
      <c r="B14" s="13">
        <f>B12*B13</f>
        <v>0</v>
      </c>
      <c r="C14" s="13">
        <f t="shared" ref="C14:M14" si="1">C12*C13</f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4">
        <f>SUM(B14:M14)</f>
        <v>0</v>
      </c>
    </row>
    <row r="15" spans="1:14" ht="15.75" thickBot="1" x14ac:dyDescent="0.3"/>
    <row r="16" spans="1:14" x14ac:dyDescent="0.25">
      <c r="A16" s="83" t="s">
        <v>12</v>
      </c>
      <c r="B16" s="83"/>
      <c r="C16" s="83"/>
      <c r="D16" s="83"/>
      <c r="E16" s="75"/>
      <c r="F16" s="76"/>
      <c r="G16" s="76"/>
      <c r="H16" s="77"/>
      <c r="I16" s="23" t="s">
        <v>1</v>
      </c>
      <c r="J16" s="8"/>
      <c r="K16" s="23"/>
      <c r="L16" s="23"/>
      <c r="M16" s="23"/>
      <c r="N16" s="24"/>
    </row>
    <row r="17" spans="1:14" ht="6.6" customHeight="1" thickBot="1" x14ac:dyDescent="0.3">
      <c r="A17" s="34"/>
      <c r="B17" s="35"/>
      <c r="C17" s="35"/>
      <c r="D17" s="35"/>
      <c r="E17" s="35"/>
      <c r="F17" s="35"/>
      <c r="G17" s="35"/>
      <c r="H17" s="35"/>
      <c r="I17" s="17"/>
      <c r="J17" s="17"/>
      <c r="K17" s="17"/>
      <c r="L17" s="17"/>
      <c r="M17" s="17"/>
      <c r="N17" s="26"/>
    </row>
    <row r="18" spans="1:14" ht="16.5" thickBot="1" x14ac:dyDescent="0.35">
      <c r="A18" s="113" t="s">
        <v>84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6"/>
    </row>
    <row r="19" spans="1:14" ht="15.75" x14ac:dyDescent="0.3">
      <c r="A19" s="114" t="s">
        <v>85</v>
      </c>
      <c r="B19" s="1">
        <f>'3. Volum vânzări'!B14</f>
        <v>0</v>
      </c>
      <c r="C19" s="1">
        <f>'3. Volum vânzări'!C14</f>
        <v>0</v>
      </c>
      <c r="D19" s="1">
        <f>'3. Volum vânzări'!D14</f>
        <v>0</v>
      </c>
      <c r="E19" s="1">
        <f>'3. Volum vânzări'!E14</f>
        <v>0</v>
      </c>
      <c r="F19" s="1">
        <f>'3. Volum vânzări'!F14</f>
        <v>0</v>
      </c>
      <c r="G19" s="1">
        <f>'3. Volum vânzări'!G14</f>
        <v>0</v>
      </c>
      <c r="H19" s="1">
        <f>'3. Volum vânzări'!H14</f>
        <v>0</v>
      </c>
      <c r="I19" s="1">
        <f>'3. Volum vânzări'!I14</f>
        <v>0</v>
      </c>
      <c r="J19" s="1">
        <f>'3. Volum vânzări'!J14</f>
        <v>0</v>
      </c>
      <c r="K19" s="1">
        <f>'3. Volum vânzări'!K14</f>
        <v>0</v>
      </c>
      <c r="L19" s="1">
        <f>'3. Volum vânzări'!L14</f>
        <v>0</v>
      </c>
      <c r="M19" s="1">
        <f>'3. Volum vânzări'!M14</f>
        <v>0</v>
      </c>
      <c r="N19" s="11">
        <f>'3. Volum vânzări'!N14</f>
        <v>0</v>
      </c>
    </row>
    <row r="20" spans="1:14" ht="15.75" x14ac:dyDescent="0.3">
      <c r="A20" s="93" t="s">
        <v>86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1"/>
    </row>
    <row r="21" spans="1:14" ht="16.5" thickBot="1" x14ac:dyDescent="0.35">
      <c r="A21" s="115" t="s">
        <v>87</v>
      </c>
      <c r="B21" s="13">
        <f>B19*B20</f>
        <v>0</v>
      </c>
      <c r="C21" s="13">
        <f t="shared" ref="C21:M21" si="2">C19*C20</f>
        <v>0</v>
      </c>
      <c r="D21" s="13">
        <f t="shared" si="2"/>
        <v>0</v>
      </c>
      <c r="E21" s="13">
        <f t="shared" si="2"/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K21" s="13">
        <f t="shared" si="2"/>
        <v>0</v>
      </c>
      <c r="L21" s="13">
        <f t="shared" si="2"/>
        <v>0</v>
      </c>
      <c r="M21" s="13">
        <f t="shared" si="2"/>
        <v>0</v>
      </c>
      <c r="N21" s="14">
        <f>SUM(B21:M21)</f>
        <v>0</v>
      </c>
    </row>
    <row r="22" spans="1:14" ht="15.75" x14ac:dyDescent="0.3">
      <c r="A22" s="92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6"/>
    </row>
    <row r="23" spans="1:14" ht="15.75" x14ac:dyDescent="0.3">
      <c r="A23" s="114" t="s">
        <v>85</v>
      </c>
      <c r="B23" s="1">
        <f>'3. Volum vânzări'!B15</f>
        <v>0</v>
      </c>
      <c r="C23" s="1">
        <f>'3. Volum vânzări'!C15</f>
        <v>0</v>
      </c>
      <c r="D23" s="1">
        <f>'3. Volum vânzări'!D15</f>
        <v>0</v>
      </c>
      <c r="E23" s="1">
        <f>'3. Volum vânzări'!E15</f>
        <v>0</v>
      </c>
      <c r="F23" s="1">
        <f>'3. Volum vânzări'!F15</f>
        <v>0</v>
      </c>
      <c r="G23" s="1">
        <f>'3. Volum vânzări'!G15</f>
        <v>0</v>
      </c>
      <c r="H23" s="1">
        <f>'3. Volum vânzări'!H15</f>
        <v>0</v>
      </c>
      <c r="I23" s="1">
        <f>'3. Volum vânzări'!I15</f>
        <v>0</v>
      </c>
      <c r="J23" s="1">
        <f>'3. Volum vânzări'!J15</f>
        <v>0</v>
      </c>
      <c r="K23" s="1">
        <f>'3. Volum vânzări'!K15</f>
        <v>0</v>
      </c>
      <c r="L23" s="1">
        <f>'3. Volum vânzări'!L15</f>
        <v>0</v>
      </c>
      <c r="M23" s="1">
        <f>'3. Volum vânzări'!M15</f>
        <v>0</v>
      </c>
      <c r="N23" s="11">
        <f>'3. Volum vânzări'!N15</f>
        <v>0</v>
      </c>
    </row>
    <row r="24" spans="1:14" ht="15.75" x14ac:dyDescent="0.3">
      <c r="A24" s="93" t="s">
        <v>86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"/>
    </row>
    <row r="25" spans="1:14" ht="16.5" thickBot="1" x14ac:dyDescent="0.35">
      <c r="A25" s="115" t="s">
        <v>87</v>
      </c>
      <c r="B25" s="13">
        <f>B23*B24</f>
        <v>0</v>
      </c>
      <c r="C25" s="13">
        <f t="shared" ref="C25:M25" si="3">C23*C24</f>
        <v>0</v>
      </c>
      <c r="D25" s="13">
        <f t="shared" si="3"/>
        <v>0</v>
      </c>
      <c r="E25" s="13">
        <f t="shared" si="3"/>
        <v>0</v>
      </c>
      <c r="F25" s="13">
        <f t="shared" si="3"/>
        <v>0</v>
      </c>
      <c r="G25" s="13">
        <f t="shared" si="3"/>
        <v>0</v>
      </c>
      <c r="H25" s="13">
        <f t="shared" si="3"/>
        <v>0</v>
      </c>
      <c r="I25" s="13">
        <f t="shared" si="3"/>
        <v>0</v>
      </c>
      <c r="J25" s="13">
        <f t="shared" si="3"/>
        <v>0</v>
      </c>
      <c r="K25" s="13">
        <f t="shared" si="3"/>
        <v>0</v>
      </c>
      <c r="L25" s="13">
        <f t="shared" si="3"/>
        <v>0</v>
      </c>
      <c r="M25" s="13">
        <f t="shared" si="3"/>
        <v>0</v>
      </c>
      <c r="N25" s="14">
        <f>SUM(B25:M25)</f>
        <v>0</v>
      </c>
    </row>
    <row r="26" spans="1:14" ht="15.75" thickBo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83" t="s">
        <v>13</v>
      </c>
      <c r="B27" s="83"/>
      <c r="C27" s="83"/>
      <c r="D27" s="83"/>
      <c r="E27" s="75"/>
      <c r="F27" s="76"/>
      <c r="G27" s="76"/>
      <c r="H27" s="77"/>
      <c r="I27" s="23" t="s">
        <v>1</v>
      </c>
      <c r="J27" s="8"/>
      <c r="K27" s="23"/>
      <c r="L27" s="23"/>
      <c r="M27" s="23"/>
      <c r="N27" s="24"/>
    </row>
    <row r="28" spans="1:14" ht="15.75" thickBot="1" x14ac:dyDescent="0.3">
      <c r="A28" s="34"/>
      <c r="B28" s="35"/>
      <c r="C28" s="35"/>
      <c r="D28" s="35"/>
      <c r="E28" s="35"/>
      <c r="F28" s="35"/>
      <c r="G28" s="35"/>
      <c r="H28" s="35"/>
      <c r="I28" s="17"/>
      <c r="J28" s="17"/>
      <c r="K28" s="17"/>
      <c r="L28" s="17"/>
      <c r="M28" s="17"/>
      <c r="N28" s="26"/>
    </row>
    <row r="29" spans="1:14" ht="16.5" thickBot="1" x14ac:dyDescent="0.35">
      <c r="A29" s="113" t="s">
        <v>84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6"/>
    </row>
    <row r="30" spans="1:14" ht="15.75" x14ac:dyDescent="0.3">
      <c r="A30" s="114" t="s">
        <v>85</v>
      </c>
      <c r="B30" s="1">
        <f>'3. Volum vânzări'!B21</f>
        <v>0</v>
      </c>
      <c r="C30" s="1">
        <f>'3. Volum vânzări'!C21</f>
        <v>0</v>
      </c>
      <c r="D30" s="1">
        <f>'3. Volum vânzări'!D21</f>
        <v>0</v>
      </c>
      <c r="E30" s="1">
        <f>'3. Volum vânzări'!E21</f>
        <v>0</v>
      </c>
      <c r="F30" s="1">
        <f>'3. Volum vânzări'!F21</f>
        <v>0</v>
      </c>
      <c r="G30" s="1">
        <f>'3. Volum vânzări'!G21</f>
        <v>0</v>
      </c>
      <c r="H30" s="1">
        <f>'3. Volum vânzări'!H21</f>
        <v>0</v>
      </c>
      <c r="I30" s="1">
        <f>'3. Volum vânzări'!I21</f>
        <v>0</v>
      </c>
      <c r="J30" s="1">
        <f>'3. Volum vânzări'!J21</f>
        <v>0</v>
      </c>
      <c r="K30" s="1">
        <f>'3. Volum vânzări'!K21</f>
        <v>0</v>
      </c>
      <c r="L30" s="1">
        <f>'3. Volum vânzări'!L21</f>
        <v>0</v>
      </c>
      <c r="M30" s="1">
        <f>'3. Volum vânzări'!M21</f>
        <v>0</v>
      </c>
      <c r="N30" s="11">
        <f>'3. Volum vânzări'!N21</f>
        <v>0</v>
      </c>
    </row>
    <row r="31" spans="1:14" ht="15.75" x14ac:dyDescent="0.3">
      <c r="A31" s="93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1"/>
    </row>
    <row r="32" spans="1:14" ht="16.5" thickBot="1" x14ac:dyDescent="0.35">
      <c r="A32" s="115" t="s">
        <v>87</v>
      </c>
      <c r="B32" s="13">
        <f>B30*B31</f>
        <v>0</v>
      </c>
      <c r="C32" s="13">
        <f t="shared" ref="C32:M32" si="4">C30*C31</f>
        <v>0</v>
      </c>
      <c r="D32" s="13">
        <f t="shared" si="4"/>
        <v>0</v>
      </c>
      <c r="E32" s="13">
        <f t="shared" si="4"/>
        <v>0</v>
      </c>
      <c r="F32" s="13">
        <f t="shared" si="4"/>
        <v>0</v>
      </c>
      <c r="G32" s="13">
        <f t="shared" si="4"/>
        <v>0</v>
      </c>
      <c r="H32" s="13">
        <f t="shared" si="4"/>
        <v>0</v>
      </c>
      <c r="I32" s="13">
        <f t="shared" si="4"/>
        <v>0</v>
      </c>
      <c r="J32" s="13">
        <f t="shared" si="4"/>
        <v>0</v>
      </c>
      <c r="K32" s="13">
        <f t="shared" si="4"/>
        <v>0</v>
      </c>
      <c r="L32" s="13">
        <f t="shared" si="4"/>
        <v>0</v>
      </c>
      <c r="M32" s="13">
        <f t="shared" si="4"/>
        <v>0</v>
      </c>
      <c r="N32" s="14">
        <f>SUM(B32:M32)</f>
        <v>0</v>
      </c>
    </row>
    <row r="33" spans="1:14" ht="15.75" x14ac:dyDescent="0.3">
      <c r="A33" s="92" t="s">
        <v>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6"/>
    </row>
    <row r="34" spans="1:14" ht="15.75" x14ac:dyDescent="0.3">
      <c r="A34" s="114" t="s">
        <v>85</v>
      </c>
      <c r="B34" s="1">
        <f>'3. Volum vânzări'!B22</f>
        <v>0</v>
      </c>
      <c r="C34" s="1">
        <f>'3. Volum vânzări'!C22</f>
        <v>0</v>
      </c>
      <c r="D34" s="1">
        <f>'3. Volum vânzări'!D22</f>
        <v>0</v>
      </c>
      <c r="E34" s="1">
        <f>'3. Volum vânzări'!E22</f>
        <v>0</v>
      </c>
      <c r="F34" s="1">
        <f>'3. Volum vânzări'!F22</f>
        <v>0</v>
      </c>
      <c r="G34" s="1">
        <f>'3. Volum vânzări'!G22</f>
        <v>0</v>
      </c>
      <c r="H34" s="1">
        <f>'3. Volum vânzări'!H22</f>
        <v>0</v>
      </c>
      <c r="I34" s="1">
        <f>'3. Volum vânzări'!I22</f>
        <v>0</v>
      </c>
      <c r="J34" s="1">
        <f>'3. Volum vânzări'!J22</f>
        <v>0</v>
      </c>
      <c r="K34" s="1">
        <f>'3. Volum vânzări'!K22</f>
        <v>0</v>
      </c>
      <c r="L34" s="1">
        <f>'3. Volum vânzări'!L22</f>
        <v>0</v>
      </c>
      <c r="M34" s="1">
        <f>'3. Volum vânzări'!M22</f>
        <v>0</v>
      </c>
      <c r="N34" s="11">
        <f>'3. Volum vânzări'!N22</f>
        <v>0</v>
      </c>
    </row>
    <row r="35" spans="1:14" ht="15.75" x14ac:dyDescent="0.3">
      <c r="A35" s="93" t="s">
        <v>86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1"/>
    </row>
    <row r="36" spans="1:14" ht="16.5" thickBot="1" x14ac:dyDescent="0.35">
      <c r="A36" s="115" t="s">
        <v>87</v>
      </c>
      <c r="B36" s="13">
        <f>B34*B35</f>
        <v>0</v>
      </c>
      <c r="C36" s="13">
        <f t="shared" ref="C36:M36" si="5">C34*C35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  <c r="J36" s="13">
        <f t="shared" si="5"/>
        <v>0</v>
      </c>
      <c r="K36" s="13">
        <f t="shared" si="5"/>
        <v>0</v>
      </c>
      <c r="L36" s="13">
        <f t="shared" si="5"/>
        <v>0</v>
      </c>
      <c r="M36" s="13">
        <f t="shared" si="5"/>
        <v>0</v>
      </c>
      <c r="N36" s="14">
        <f>SUM(B36:M36)</f>
        <v>0</v>
      </c>
    </row>
    <row r="37" spans="1:14" ht="15.75" thickBot="1" x14ac:dyDescent="0.3"/>
    <row r="38" spans="1:14" x14ac:dyDescent="0.25">
      <c r="A38" s="83" t="s">
        <v>14</v>
      </c>
      <c r="B38" s="83"/>
      <c r="C38" s="83"/>
      <c r="D38" s="83"/>
      <c r="E38" s="75"/>
      <c r="F38" s="76"/>
      <c r="G38" s="76"/>
      <c r="H38" s="77"/>
      <c r="I38" s="23" t="s">
        <v>1</v>
      </c>
      <c r="J38" s="8"/>
      <c r="K38" s="23"/>
      <c r="L38" s="23"/>
      <c r="M38" s="23"/>
      <c r="N38" s="24"/>
    </row>
    <row r="39" spans="1:14" ht="15.75" thickBot="1" x14ac:dyDescent="0.3">
      <c r="A39" s="34"/>
      <c r="B39" s="35"/>
      <c r="C39" s="35"/>
      <c r="D39" s="35"/>
      <c r="E39" s="35"/>
      <c r="F39" s="35"/>
      <c r="G39" s="35"/>
      <c r="H39" s="35"/>
      <c r="I39" s="17"/>
      <c r="J39" s="17"/>
      <c r="K39" s="17"/>
      <c r="L39" s="17"/>
      <c r="M39" s="17"/>
      <c r="N39" s="26"/>
    </row>
    <row r="40" spans="1:14" ht="16.5" thickBot="1" x14ac:dyDescent="0.35">
      <c r="A40" s="113" t="s">
        <v>84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26"/>
    </row>
    <row r="41" spans="1:14" ht="15.75" x14ac:dyDescent="0.3">
      <c r="A41" s="114" t="s">
        <v>85</v>
      </c>
      <c r="B41" s="1">
        <f>'3. Volum vânzări'!B28</f>
        <v>0</v>
      </c>
      <c r="C41" s="1">
        <f>'3. Volum vânzări'!C28</f>
        <v>0</v>
      </c>
      <c r="D41" s="1">
        <f>'3. Volum vânzări'!D28</f>
        <v>0</v>
      </c>
      <c r="E41" s="1">
        <f>'3. Volum vânzări'!E28</f>
        <v>0</v>
      </c>
      <c r="F41" s="1">
        <f>'3. Volum vânzări'!F28</f>
        <v>0</v>
      </c>
      <c r="G41" s="1">
        <f>'3. Volum vânzări'!G28</f>
        <v>0</v>
      </c>
      <c r="H41" s="1">
        <f>'3. Volum vânzări'!H28</f>
        <v>0</v>
      </c>
      <c r="I41" s="1">
        <f>'3. Volum vânzări'!I28</f>
        <v>0</v>
      </c>
      <c r="J41" s="1">
        <f>'3. Volum vânzări'!J28</f>
        <v>0</v>
      </c>
      <c r="K41" s="1">
        <f>'3. Volum vânzări'!K28</f>
        <v>0</v>
      </c>
      <c r="L41" s="1">
        <f>'3. Volum vânzări'!L28</f>
        <v>0</v>
      </c>
      <c r="M41" s="1">
        <f>'3. Volum vânzări'!M28</f>
        <v>0</v>
      </c>
      <c r="N41" s="11">
        <f>'3. Volum vânzări'!N28</f>
        <v>0</v>
      </c>
    </row>
    <row r="42" spans="1:14" ht="15.75" x14ac:dyDescent="0.3">
      <c r="A42" s="93" t="s">
        <v>86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1"/>
    </row>
    <row r="43" spans="1:14" ht="16.5" thickBot="1" x14ac:dyDescent="0.35">
      <c r="A43" s="115" t="s">
        <v>87</v>
      </c>
      <c r="B43" s="13">
        <f>B41*B42</f>
        <v>0</v>
      </c>
      <c r="C43" s="13">
        <f t="shared" ref="C43:M43" si="6">C41*C42</f>
        <v>0</v>
      </c>
      <c r="D43" s="13">
        <f t="shared" si="6"/>
        <v>0</v>
      </c>
      <c r="E43" s="13">
        <f t="shared" si="6"/>
        <v>0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0</v>
      </c>
      <c r="K43" s="13">
        <f t="shared" si="6"/>
        <v>0</v>
      </c>
      <c r="L43" s="13">
        <f t="shared" si="6"/>
        <v>0</v>
      </c>
      <c r="M43" s="13">
        <f t="shared" si="6"/>
        <v>0</v>
      </c>
      <c r="N43" s="14">
        <f>SUM(B43:M43)</f>
        <v>0</v>
      </c>
    </row>
    <row r="44" spans="1:14" ht="15.75" x14ac:dyDescent="0.3">
      <c r="A44" s="92" t="s">
        <v>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26"/>
    </row>
    <row r="45" spans="1:14" ht="15.75" x14ac:dyDescent="0.3">
      <c r="A45" s="114" t="s">
        <v>85</v>
      </c>
      <c r="B45" s="1">
        <f>'3. Volum vânzări'!B29</f>
        <v>0</v>
      </c>
      <c r="C45" s="1">
        <f>'3. Volum vânzări'!C29</f>
        <v>0</v>
      </c>
      <c r="D45" s="1">
        <f>'3. Volum vânzări'!D29</f>
        <v>0</v>
      </c>
      <c r="E45" s="1">
        <f>'3. Volum vânzări'!E29</f>
        <v>0</v>
      </c>
      <c r="F45" s="1">
        <f>'3. Volum vânzări'!F29</f>
        <v>0</v>
      </c>
      <c r="G45" s="1">
        <f>'3. Volum vânzări'!G29</f>
        <v>0</v>
      </c>
      <c r="H45" s="1">
        <f>'3. Volum vânzări'!H29</f>
        <v>0</v>
      </c>
      <c r="I45" s="1">
        <f>'3. Volum vânzări'!I29</f>
        <v>0</v>
      </c>
      <c r="J45" s="1">
        <f>'3. Volum vânzări'!J29</f>
        <v>0</v>
      </c>
      <c r="K45" s="1">
        <f>'3. Volum vânzări'!K29</f>
        <v>0</v>
      </c>
      <c r="L45" s="1">
        <f>'3. Volum vânzări'!L29</f>
        <v>0</v>
      </c>
      <c r="M45" s="1">
        <f>'3. Volum vânzări'!M29</f>
        <v>0</v>
      </c>
      <c r="N45" s="11">
        <f>'3. Volum vânzări'!N29</f>
        <v>0</v>
      </c>
    </row>
    <row r="46" spans="1:14" ht="15.75" x14ac:dyDescent="0.3">
      <c r="A46" s="93" t="s">
        <v>86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1"/>
    </row>
    <row r="47" spans="1:14" ht="16.5" thickBot="1" x14ac:dyDescent="0.35">
      <c r="A47" s="115" t="s">
        <v>87</v>
      </c>
      <c r="B47" s="13">
        <f>B45*B46</f>
        <v>0</v>
      </c>
      <c r="C47" s="13">
        <f t="shared" ref="C47:M47" si="7">C45*C46</f>
        <v>0</v>
      </c>
      <c r="D47" s="13">
        <f t="shared" si="7"/>
        <v>0</v>
      </c>
      <c r="E47" s="13">
        <f t="shared" si="7"/>
        <v>0</v>
      </c>
      <c r="F47" s="13">
        <f t="shared" si="7"/>
        <v>0</v>
      </c>
      <c r="G47" s="13">
        <f t="shared" si="7"/>
        <v>0</v>
      </c>
      <c r="H47" s="13">
        <f t="shared" si="7"/>
        <v>0</v>
      </c>
      <c r="I47" s="13">
        <f t="shared" si="7"/>
        <v>0</v>
      </c>
      <c r="J47" s="13">
        <f t="shared" si="7"/>
        <v>0</v>
      </c>
      <c r="K47" s="13">
        <f t="shared" si="7"/>
        <v>0</v>
      </c>
      <c r="L47" s="13">
        <f t="shared" si="7"/>
        <v>0</v>
      </c>
      <c r="M47" s="13">
        <f t="shared" si="7"/>
        <v>0</v>
      </c>
      <c r="N47" s="14">
        <f>SUM(B47:M47)</f>
        <v>0</v>
      </c>
    </row>
    <row r="48" spans="1:14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ht="15.75" thickBot="1" x14ac:dyDescent="0.3"/>
    <row r="50" spans="1:14" ht="15.75" x14ac:dyDescent="0.3">
      <c r="A50" s="116" t="s">
        <v>88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8"/>
    </row>
    <row r="51" spans="1:14" ht="15.75" thickBot="1" x14ac:dyDescent="0.3">
      <c r="A51" s="12" t="s">
        <v>6</v>
      </c>
      <c r="B51" s="13">
        <f>B10+B14+B21+B25+B32+B36+B43+B47</f>
        <v>0</v>
      </c>
      <c r="C51" s="13">
        <f t="shared" ref="C51:N51" si="8">C10+C14+C21+C25+C32+C36+C43+C47</f>
        <v>0</v>
      </c>
      <c r="D51" s="13">
        <f t="shared" si="8"/>
        <v>0</v>
      </c>
      <c r="E51" s="13">
        <f t="shared" si="8"/>
        <v>0</v>
      </c>
      <c r="F51" s="13">
        <f t="shared" si="8"/>
        <v>0</v>
      </c>
      <c r="G51" s="13">
        <f t="shared" si="8"/>
        <v>0</v>
      </c>
      <c r="H51" s="13">
        <f t="shared" si="8"/>
        <v>0</v>
      </c>
      <c r="I51" s="13">
        <f t="shared" si="8"/>
        <v>0</v>
      </c>
      <c r="J51" s="13">
        <f t="shared" si="8"/>
        <v>0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</sheetData>
  <mergeCells count="10">
    <mergeCell ref="A50:N50"/>
    <mergeCell ref="A1:N1"/>
    <mergeCell ref="A5:D5"/>
    <mergeCell ref="E5:H5"/>
    <mergeCell ref="A16:D16"/>
    <mergeCell ref="E16:H16"/>
    <mergeCell ref="A27:D27"/>
    <mergeCell ref="E27:H27"/>
    <mergeCell ref="A38:D38"/>
    <mergeCell ref="E38:H38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3. Volum vânzări</vt:lpstr>
      <vt:lpstr>4.2 Cost personal</vt:lpstr>
      <vt:lpstr>6.1 Cost unitate</vt:lpstr>
      <vt:lpstr>6.2 Costunitateretaileri</vt:lpstr>
      <vt:lpstr>6.3 Costuri fixe</vt:lpstr>
      <vt:lpstr>6.4 Amortizare</vt:lpstr>
      <vt:lpstr>6.5 Total costvariabil</vt:lpstr>
      <vt:lpstr>6.6 Achiziții lunare</vt:lpstr>
      <vt:lpstr>7.1 Plan vânzări</vt:lpstr>
      <vt:lpstr>7.2 Plan costuri</vt:lpstr>
      <vt:lpstr>7.3 Plan profit</vt:lpstr>
      <vt:lpstr>7.4 Cashflow plan</vt:lpstr>
      <vt:lpstr>8. Start-up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ANHTUE</dc:creator>
  <cp:lastModifiedBy>user</cp:lastModifiedBy>
  <dcterms:created xsi:type="dcterms:W3CDTF">2013-12-19T07:51:18Z</dcterms:created>
  <dcterms:modified xsi:type="dcterms:W3CDTF">2023-02-13T12:27:25Z</dcterms:modified>
</cp:coreProperties>
</file>